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https://caseorg-my.sharepoint.com/personal/dkrishnaswamy_case_org/Documents/Desktop/CSES_ANZ_2023-2022Data/"/>
    </mc:Choice>
  </mc:AlternateContent>
  <xr:revisionPtr revIDLastSave="144" documentId="8_{37E3A8C4-B683-4BF7-A7AB-48CB0FAC2794}" xr6:coauthVersionLast="47" xr6:coauthVersionMax="47" xr10:uidLastSave="{281A656D-1BE4-4A62-A88C-AE8048C728BE}"/>
  <bookViews>
    <workbookView xWindow="-28920" yWindow="-120" windowWidth="29040" windowHeight="15840" xr2:uid="{DD890E46-E03C-45C8-830F-853189705200}"/>
  </bookViews>
  <sheets>
    <sheet name="1_Instructions-ReadThisFirst" sheetId="6" r:id="rId1"/>
    <sheet name="2_SurveyValidationWorksheet" sheetId="7" r:id="rId2"/>
    <sheet name="3_ValidationChecks" sheetId="4" r:id="rId3"/>
    <sheet name="Options" sheetId="8" state="hidden" r:id="rId4"/>
  </sheets>
  <definedNames>
    <definedName name="_xlnm._FilterDatabase" localSheetId="1" hidden="1">'2_SurveyValidationWorksheet'!$A$2:$H$123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2" i="4" l="1"/>
  <c r="E32" i="4" s="1"/>
  <c r="D37" i="4"/>
  <c r="E37" i="4" s="1"/>
  <c r="D36" i="4"/>
  <c r="E36" i="4" s="1"/>
  <c r="D35" i="4"/>
  <c r="E35" i="4" s="1"/>
  <c r="D34" i="4"/>
  <c r="E34" i="4" s="1"/>
  <c r="D31" i="4"/>
  <c r="E31" i="4" s="1"/>
  <c r="D26" i="4"/>
  <c r="E26" i="4" s="1"/>
  <c r="D30" i="4"/>
  <c r="E30" i="4" s="1"/>
  <c r="D29" i="4"/>
  <c r="E29" i="4" s="1"/>
  <c r="D28" i="4"/>
  <c r="E28" i="4" s="1"/>
  <c r="D27" i="4"/>
  <c r="E27" i="4" s="1"/>
  <c r="D22" i="4"/>
  <c r="E22" i="4" s="1"/>
  <c r="D21" i="4"/>
  <c r="E21" i="4" s="1"/>
  <c r="D20" i="4"/>
  <c r="E20" i="4" s="1"/>
  <c r="D2" i="4"/>
  <c r="E2" i="4" s="1"/>
  <c r="D3" i="4"/>
  <c r="E3" i="4" s="1"/>
  <c r="D4" i="4"/>
  <c r="E4" i="4" s="1"/>
  <c r="D5" i="4"/>
  <c r="E5" i="4" s="1"/>
  <c r="D41" i="4"/>
  <c r="D40" i="4"/>
  <c r="E40" i="4" s="1"/>
  <c r="C67" i="7"/>
  <c r="D67" i="7" s="1"/>
  <c r="D8" i="4"/>
  <c r="E8" i="4" s="1"/>
  <c r="D7" i="4"/>
  <c r="E7" i="4" s="1"/>
  <c r="D18" i="7"/>
  <c r="C83" i="7"/>
  <c r="D83" i="7" s="1"/>
  <c r="C91" i="7"/>
  <c r="D91" i="7" s="1"/>
  <c r="D66" i="7"/>
  <c r="D90" i="7"/>
  <c r="D89" i="7"/>
  <c r="D88" i="7"/>
  <c r="D87" i="7"/>
  <c r="D86" i="7"/>
  <c r="D85" i="7"/>
  <c r="D82" i="7"/>
  <c r="D81" i="7"/>
  <c r="D80" i="7"/>
  <c r="D79" i="7"/>
  <c r="D78" i="7"/>
  <c r="D77" i="7"/>
  <c r="D9" i="7"/>
  <c r="D121" i="7"/>
  <c r="D120" i="7"/>
  <c r="D118" i="7"/>
  <c r="D31" i="7"/>
  <c r="C43" i="7"/>
  <c r="D43" i="7" s="1"/>
  <c r="C36" i="7"/>
  <c r="D36" i="7" s="1"/>
  <c r="D25" i="4"/>
  <c r="E25" i="4" s="1"/>
  <c r="D39" i="4"/>
  <c r="E39" i="4" s="1"/>
  <c r="D15" i="4"/>
  <c r="E15" i="4" s="1"/>
  <c r="D16" i="7"/>
  <c r="D123" i="7"/>
  <c r="C117" i="7"/>
  <c r="D117" i="7" s="1"/>
  <c r="D116" i="7"/>
  <c r="D115" i="7"/>
  <c r="D113" i="7"/>
  <c r="D112" i="7"/>
  <c r="D111" i="7"/>
  <c r="D110" i="7"/>
  <c r="D109" i="7"/>
  <c r="D108" i="7"/>
  <c r="D107" i="7"/>
  <c r="C122" i="7"/>
  <c r="D122" i="7" s="1"/>
  <c r="D106" i="7"/>
  <c r="D104" i="7"/>
  <c r="D103" i="7"/>
  <c r="D102" i="7"/>
  <c r="D99" i="7"/>
  <c r="D98" i="7"/>
  <c r="D97" i="7"/>
  <c r="D96" i="7"/>
  <c r="D95" i="7"/>
  <c r="D94" i="7"/>
  <c r="D93" i="7"/>
  <c r="D74" i="7"/>
  <c r="D73" i="7"/>
  <c r="D72" i="7"/>
  <c r="D71" i="7"/>
  <c r="D70" i="7"/>
  <c r="D69" i="7"/>
  <c r="D65" i="7"/>
  <c r="D64" i="7"/>
  <c r="D63" i="7"/>
  <c r="D62" i="7"/>
  <c r="D61" i="7"/>
  <c r="C75" i="7"/>
  <c r="D75" i="7" s="1"/>
  <c r="C58" i="7"/>
  <c r="D58" i="7" s="1"/>
  <c r="C51" i="7"/>
  <c r="D51" i="7" s="1"/>
  <c r="D57" i="7"/>
  <c r="D56" i="7"/>
  <c r="D55" i="7"/>
  <c r="D54" i="7"/>
  <c r="D53" i="7"/>
  <c r="D50" i="7"/>
  <c r="D49" i="7"/>
  <c r="D48" i="7"/>
  <c r="D47" i="7"/>
  <c r="D46" i="7"/>
  <c r="D42" i="7"/>
  <c r="D41" i="7"/>
  <c r="D40" i="7"/>
  <c r="D39" i="7"/>
  <c r="D38" i="7"/>
  <c r="D35" i="7"/>
  <c r="D34" i="7"/>
  <c r="D33" i="7"/>
  <c r="D32" i="7"/>
  <c r="D28" i="7"/>
  <c r="D27" i="7"/>
  <c r="D26" i="7"/>
  <c r="D25" i="7"/>
  <c r="D23" i="7"/>
  <c r="D21" i="7"/>
  <c r="D20" i="7"/>
  <c r="D19" i="7"/>
  <c r="D17" i="7"/>
  <c r="D38" i="4"/>
  <c r="E38" i="4" s="1"/>
  <c r="D24" i="4"/>
  <c r="E24" i="4" s="1"/>
  <c r="D33" i="4"/>
  <c r="E33" i="4" s="1"/>
  <c r="D11" i="4"/>
  <c r="E11" i="4" s="1"/>
  <c r="D23" i="4"/>
  <c r="E23" i="4" s="1"/>
  <c r="D14" i="4"/>
  <c r="E14" i="4" s="1"/>
  <c r="D19" i="4"/>
  <c r="E19" i="4" s="1"/>
  <c r="D18" i="4"/>
  <c r="E18" i="4" s="1"/>
  <c r="D17" i="4"/>
  <c r="E17" i="4" s="1"/>
  <c r="D16" i="4"/>
  <c r="E16" i="4" s="1"/>
  <c r="D9" i="4"/>
  <c r="E9" i="4" s="1"/>
  <c r="D13" i="4"/>
  <c r="E13" i="4" s="1"/>
  <c r="D12" i="4"/>
  <c r="E12" i="4" s="1"/>
  <c r="D10" i="4"/>
  <c r="E10" i="4" s="1"/>
  <c r="D6" i="4"/>
  <c r="E6" i="4" s="1"/>
  <c r="E41" i="4" l="1"/>
</calcChain>
</file>

<file path=xl/sharedStrings.xml><?xml version="1.0" encoding="utf-8"?>
<sst xmlns="http://schemas.openxmlformats.org/spreadsheetml/2006/main" count="796" uniqueCount="455">
  <si>
    <t>CASE Support of Education Survey, Australia and New Zealand, 2023
(survey data for January to December 2022)</t>
  </si>
  <si>
    <t>S. No.</t>
  </si>
  <si>
    <t>Steps</t>
  </si>
  <si>
    <t>This file has 3 worksheets:
1_Instructions-ReadThisFirst
2_SurveyValidationWorksheet (sheet highlighted in yellow)
3_ValidationChecks (sheet highlighted in green)</t>
  </si>
  <si>
    <t xml:space="preserve"> </t>
  </si>
  <si>
    <t>2a</t>
  </si>
  <si>
    <t>In Column H, the first ten cells contain the colour code key which explain what each colour means</t>
  </si>
  <si>
    <t>2b</t>
  </si>
  <si>
    <t>Enter your data in column C (for which the column header is ‘Your submitted response’; column header is highlighted in yellow)</t>
  </si>
  <si>
    <t>2c</t>
  </si>
  <si>
    <t>Please read the notes alongside in column E for each field (this is what I have updated in the attached file)</t>
  </si>
  <si>
    <t>2d</t>
  </si>
  <si>
    <t>Column D on this sheet also has some numeric checks built in to ensure that you are entering the right type of character (number or not) in the right field</t>
  </si>
  <si>
    <t>2e</t>
  </si>
  <si>
    <t>For questions with select from a list – the cells already have a drop-down menu with the options built in – just choose one</t>
  </si>
  <si>
    <t>2f</t>
  </si>
  <si>
    <t>2g</t>
  </si>
  <si>
    <t>The automatic validation checks are listed in the 3rd sheet i.e. 3_ValidationChecks</t>
  </si>
  <si>
    <t>3a</t>
  </si>
  <si>
    <t>These are automatically linked to the cells of Column C on 2_SurveyValidationWorksheet sheet</t>
  </si>
  <si>
    <t>3b</t>
  </si>
  <si>
    <t>The conditions being checked are also listed as is the formula being applied</t>
  </si>
  <si>
    <t>3c</t>
  </si>
  <si>
    <t>Try and ensure that as many of the validation checks are TRUE before entering data on the online platform as these checks are also in-built on the online platform</t>
  </si>
  <si>
    <t>3d</t>
  </si>
  <si>
    <t>However, if you've left a field blank on the 2_SurveyValidationWorksheet sheet and that is linked to a validation on 3_ValidationChecks, then, that check may not complete and continue to show FALSE - in such a case, if you're sure that you cannot provide that information, then you can ignore the FALSE result of the check</t>
  </si>
  <si>
    <t>Always remember:
Please enter a zero with careful consideration. Please do not enter a zero to signify ‘Not Applicable’ or ‘Not reportable’ or ‘Nil’ or ‘Refused to answer’.
Enter a zero only if your answer is zero. Incorrectly inputting zeroes in survey responses can have an adverse effect on the findings as it will lead to underestimating of averages.</t>
  </si>
  <si>
    <t>Please rename this file by supplementing with your institution name.</t>
  </si>
  <si>
    <t>Please contact fsouth@case.org if you have any issues or questions</t>
  </si>
  <si>
    <t>Key:</t>
  </si>
  <si>
    <t>Question no.</t>
  </si>
  <si>
    <t>Question statement</t>
  </si>
  <si>
    <t>Your submitted response</t>
  </si>
  <si>
    <t>Numeric checks</t>
  </si>
  <si>
    <t>NOTE</t>
  </si>
  <si>
    <t>Is there a validation/query associated with this question? Yes/ No</t>
  </si>
  <si>
    <t>Choose from an option provided (this is provided as a drop-down menu in this Excel file and could be a drop-down menu or question with radio button in the online survey)</t>
  </si>
  <si>
    <t>SECTION A</t>
  </si>
  <si>
    <t>About your institution</t>
  </si>
  <si>
    <t>-</t>
  </si>
  <si>
    <t>Basic check cleared: TRUE</t>
  </si>
  <si>
    <t>A-1</t>
  </si>
  <si>
    <r>
      <t xml:space="preserve">Institution name </t>
    </r>
    <r>
      <rPr>
        <sz val="12"/>
        <color rgb="FFFF0000"/>
        <rFont val="Calibri"/>
        <family val="2"/>
        <scheme val="minor"/>
      </rPr>
      <t>(REQUIRED)*</t>
    </r>
  </si>
  <si>
    <t>NA</t>
  </si>
  <si>
    <t>Select your institution name from the drop-down list
NOTE: Your answer to this question will not be included in the benchmarking reports and will not be shared with other participating institutions.</t>
  </si>
  <si>
    <t>No</t>
  </si>
  <si>
    <t>Basic check NOT cleared: FALSE; please check your data (Note: These will populate only if any data is filled-in)</t>
  </si>
  <si>
    <t>A-2</t>
  </si>
  <si>
    <r>
      <t>First name</t>
    </r>
    <r>
      <rPr>
        <sz val="12"/>
        <color rgb="FFFF0000"/>
        <rFont val="Calibri"/>
        <family val="2"/>
        <scheme val="minor"/>
      </rPr>
      <t xml:space="preserve"> (REQUIRED)*</t>
    </r>
  </si>
  <si>
    <t>A text field
NOTE: Your answer to this question will not be included in the benchmarking reports and will not be shared with other participating institutions.</t>
  </si>
  <si>
    <t>Optional question: Please note, several optional questions were introduced into the survey in 2018. These questions have the word ‘(OPTIONAL)’ at the end of the question text. The questions are optional as it recognised that some institutions may not be able to answer them due to data limitations.</t>
  </si>
  <si>
    <t>A-3</t>
  </si>
  <si>
    <r>
      <t>Last name</t>
    </r>
    <r>
      <rPr>
        <sz val="12"/>
        <color rgb="FFFF0000"/>
        <rFont val="Calibri"/>
        <family val="2"/>
        <scheme val="minor"/>
      </rPr>
      <t xml:space="preserve"> (REQUIRED)*</t>
    </r>
  </si>
  <si>
    <r>
      <t xml:space="preserve">This field will </t>
    </r>
    <r>
      <rPr>
        <u/>
        <sz val="12"/>
        <color theme="1"/>
        <rFont val="Calibri"/>
        <family val="2"/>
        <scheme val="minor"/>
      </rPr>
      <t>automatically</t>
    </r>
    <r>
      <rPr>
        <sz val="12"/>
        <color theme="1"/>
        <rFont val="Calibri"/>
        <family val="2"/>
        <scheme val="minor"/>
      </rPr>
      <t xml:space="preserve"> populate;</t>
    </r>
    <r>
      <rPr>
        <b/>
        <sz val="12"/>
        <color theme="1"/>
        <rFont val="Calibri"/>
        <family val="2"/>
        <scheme val="minor"/>
      </rPr>
      <t xml:space="preserve"> please do not enter any data here</t>
    </r>
  </si>
  <si>
    <t>A-4</t>
  </si>
  <si>
    <r>
      <t>Email address</t>
    </r>
    <r>
      <rPr>
        <sz val="12"/>
        <color rgb="FFFF0000"/>
        <rFont val="Calibri"/>
        <family val="2"/>
        <scheme val="minor"/>
      </rPr>
      <t xml:space="preserve"> (REQUIRED)*</t>
    </r>
  </si>
  <si>
    <t>Please enter a valid email address
NOTE: Your answer to this question will not be included in the benchmarking reports and will not be shared with other participating institutions.</t>
  </si>
  <si>
    <t>REQUIRED* question or sub-question</t>
  </si>
  <si>
    <t>A-5</t>
  </si>
  <si>
    <r>
      <t>Job title</t>
    </r>
    <r>
      <rPr>
        <sz val="12"/>
        <color rgb="FFFF0000"/>
        <rFont val="Calibri"/>
        <family val="2"/>
        <scheme val="minor"/>
      </rPr>
      <t xml:space="preserve"> (REQUIRED)*</t>
    </r>
  </si>
  <si>
    <t>NA = Not applicable</t>
  </si>
  <si>
    <t>A-6</t>
  </si>
  <si>
    <t>Does not require a response</t>
  </si>
  <si>
    <t>A-7</t>
  </si>
  <si>
    <r>
      <t xml:space="preserve">To whom does the Director of Development report? </t>
    </r>
    <r>
      <rPr>
        <sz val="12"/>
        <color rgb="FFFF0000"/>
        <rFont val="Calibri"/>
        <family val="2"/>
        <scheme val="minor"/>
      </rPr>
      <t>(REQUIRED)*</t>
    </r>
  </si>
  <si>
    <t>Select from the drop-down list</t>
  </si>
  <si>
    <t>A-8</t>
  </si>
  <si>
    <r>
      <t>Do you have any overseas offices (including staff) responsible for local fundraising?</t>
    </r>
    <r>
      <rPr>
        <sz val="12"/>
        <color rgb="FFFF0000"/>
        <rFont val="Calibri"/>
        <family val="2"/>
        <scheme val="minor"/>
      </rPr>
      <t xml:space="preserve"> (REQUIRED)*</t>
    </r>
  </si>
  <si>
    <t>Select from the drop-down list
NOTE: If your response to A-8 is 'No', then 
A-9 will not be displayed.</t>
  </si>
  <si>
    <t>A-9</t>
  </si>
  <si>
    <r>
      <t xml:space="preserve">If you do have any overseas offices (including staff) responsible for local fundraising, then please state in which countries they are located. </t>
    </r>
    <r>
      <rPr>
        <sz val="12"/>
        <color rgb="FFFF0000"/>
        <rFont val="Calibri"/>
        <family val="2"/>
        <scheme val="minor"/>
      </rPr>
      <t>(REQUIRED)*</t>
    </r>
  </si>
  <si>
    <r>
      <t xml:space="preserve">A text field
</t>
    </r>
    <r>
      <rPr>
        <b/>
        <sz val="12"/>
        <color theme="1"/>
        <rFont val="Calibri"/>
        <family val="2"/>
        <scheme val="minor"/>
      </rPr>
      <t>NOTE: This question will be displayed IF you responded 'Yes' to question A-8, else it will NOT be displayed</t>
    </r>
  </si>
  <si>
    <t>A-10</t>
  </si>
  <si>
    <r>
      <t xml:space="preserve">Is your institution engaged in clinical medicine? </t>
    </r>
    <r>
      <rPr>
        <sz val="12"/>
        <color rgb="FFFF0000"/>
        <rFont val="Calibri"/>
        <family val="2"/>
        <scheme val="minor"/>
      </rPr>
      <t>(REQUIRED)*</t>
    </r>
  </si>
  <si>
    <t>A-11</t>
  </si>
  <si>
    <r>
      <t>In what currency will you be reporting your answers? (</t>
    </r>
    <r>
      <rPr>
        <sz val="12"/>
        <color rgb="FFFF0000"/>
        <rFont val="Calibri"/>
        <family val="2"/>
        <scheme val="minor"/>
      </rPr>
      <t>REQUIRED</t>
    </r>
    <r>
      <rPr>
        <sz val="12"/>
        <color theme="1"/>
        <rFont val="Calibri"/>
        <family val="2"/>
        <scheme val="minor"/>
      </rPr>
      <t>)</t>
    </r>
    <r>
      <rPr>
        <sz val="12"/>
        <color rgb="FFFF0000"/>
        <rFont val="Calibri"/>
        <family val="2"/>
        <scheme val="minor"/>
      </rPr>
      <t>*</t>
    </r>
  </si>
  <si>
    <r>
      <t xml:space="preserve">Select from the drop-down list;
</t>
    </r>
    <r>
      <rPr>
        <b/>
        <sz val="12"/>
        <color theme="1"/>
        <rFont val="Calibri"/>
        <family val="2"/>
        <scheme val="minor"/>
      </rPr>
      <t>This is a new question introduced to just keep track of which currency you are reporting your figures in.</t>
    </r>
  </si>
  <si>
    <t>SECTION B</t>
  </si>
  <si>
    <t>Philanthropic income - Overall Institution</t>
  </si>
  <si>
    <t>B-1</t>
  </si>
  <si>
    <r>
      <t>What was the total value of new funds committed by your institution in the survey year? (</t>
    </r>
    <r>
      <rPr>
        <sz val="12"/>
        <color rgb="FFFF0000"/>
        <rFont val="Calibri"/>
        <family val="2"/>
        <scheme val="minor"/>
      </rPr>
      <t>REQUIRED</t>
    </r>
    <r>
      <rPr>
        <sz val="12"/>
        <color theme="1"/>
        <rFont val="Calibri"/>
        <family val="2"/>
        <scheme val="minor"/>
      </rPr>
      <t>)*</t>
    </r>
  </si>
  <si>
    <t>Limited to number with up to two decimal digits.</t>
  </si>
  <si>
    <t>Yes</t>
  </si>
  <si>
    <t>B-2</t>
  </si>
  <si>
    <r>
      <t>Of the new funds committed by your institution, what amount came from bequests received in the survey year? (</t>
    </r>
    <r>
      <rPr>
        <sz val="12"/>
        <color rgb="FFFF0000"/>
        <rFont val="Calibri"/>
        <family val="2"/>
        <scheme val="minor"/>
      </rPr>
      <t>REQUIRED</t>
    </r>
    <r>
      <rPr>
        <sz val="12"/>
        <color theme="1"/>
        <rFont val="Calibri"/>
        <family val="2"/>
        <scheme val="minor"/>
      </rPr>
      <t>)*</t>
    </r>
  </si>
  <si>
    <t>B-3</t>
  </si>
  <si>
    <t>B-4</t>
  </si>
  <si>
    <r>
      <t>Of the total value of funds received by your institution in the survey year, what was the total value of bequest funds received? (</t>
    </r>
    <r>
      <rPr>
        <sz val="12"/>
        <color rgb="FFFF0000"/>
        <rFont val="Calibri"/>
        <family val="2"/>
        <scheme val="minor"/>
      </rPr>
      <t>REQUIRED</t>
    </r>
    <r>
      <rPr>
        <sz val="12"/>
        <color theme="1"/>
        <rFont val="Calibri"/>
        <family val="2"/>
        <scheme val="minor"/>
      </rPr>
      <t>)*</t>
    </r>
  </si>
  <si>
    <t>B-5</t>
  </si>
  <si>
    <r>
      <t xml:space="preserve">What was the total equivalent cash value of gifts-in-kind received by your institution in the survey year? </t>
    </r>
    <r>
      <rPr>
        <sz val="12"/>
        <color rgb="FFFF0000"/>
        <rFont val="Calibri"/>
        <family val="2"/>
        <scheme val="minor"/>
      </rPr>
      <t>(REQUIRED)*</t>
    </r>
  </si>
  <si>
    <t>B-6</t>
  </si>
  <si>
    <r>
      <rPr>
        <sz val="12"/>
        <color rgb="FF000000"/>
        <rFont val="Calibri"/>
      </rPr>
      <t xml:space="preserve">What was the value of the largest new non-bequest confirmed gift committed to your institution in the survey year? </t>
    </r>
    <r>
      <rPr>
        <sz val="12"/>
        <color rgb="FFFF0000"/>
        <rFont val="Calibri"/>
      </rPr>
      <t>(REQUIRED)*</t>
    </r>
  </si>
  <si>
    <t>B-7</t>
  </si>
  <si>
    <r>
      <rPr>
        <sz val="12"/>
        <color rgb="FF000000"/>
        <rFont val="Calibri"/>
      </rPr>
      <t xml:space="preserve">What was the source of the largest new pledge committed to your institution in the survey year? </t>
    </r>
    <r>
      <rPr>
        <sz val="12"/>
        <color rgb="FFFF0000"/>
        <rFont val="Calibri"/>
      </rPr>
      <t>(REQUIRED)*</t>
    </r>
  </si>
  <si>
    <t>B-8</t>
  </si>
  <si>
    <r>
      <rPr>
        <sz val="12"/>
        <color rgb="FF000000"/>
        <rFont val="Calibri"/>
      </rPr>
      <t xml:space="preserve">What was the value of the largest gift given to your institution in the survey year, as funds received? </t>
    </r>
    <r>
      <rPr>
        <sz val="12"/>
        <color rgb="FFFF0000"/>
        <rFont val="Calibri"/>
      </rPr>
      <t>(REQUIRED)*</t>
    </r>
  </si>
  <si>
    <t>B-9</t>
  </si>
  <si>
    <r>
      <rPr>
        <sz val="12"/>
        <color rgb="FF000000"/>
        <rFont val="Calibri"/>
      </rPr>
      <t xml:space="preserve">What was the source of the largest gift given to your institution in the survey year as funds received? </t>
    </r>
    <r>
      <rPr>
        <sz val="12"/>
        <color rgb="FFFF0000"/>
        <rFont val="Calibri"/>
      </rPr>
      <t>(REQUIRED)*</t>
    </r>
  </si>
  <si>
    <t>B-10</t>
  </si>
  <si>
    <r>
      <rPr>
        <sz val="12"/>
        <color rgb="FF000000"/>
        <rFont val="Calibri"/>
      </rPr>
      <t xml:space="preserve">How many gifts of $1,000,000 or over did you receive in the survey year as new funds committed? </t>
    </r>
    <r>
      <rPr>
        <sz val="12"/>
        <color rgb="FF4472C4"/>
        <rFont val="Calibri"/>
      </rPr>
      <t>(OPTIONAL)</t>
    </r>
  </si>
  <si>
    <t>Limited to number with no decimal digits</t>
  </si>
  <si>
    <t>B-11</t>
  </si>
  <si>
    <r>
      <rPr>
        <sz val="12"/>
        <color rgb="FF000000"/>
        <rFont val="Calibri"/>
      </rPr>
      <t xml:space="preserve">How many gifts of $1,000,000 or over did you receive in the survey year as funds received? </t>
    </r>
    <r>
      <rPr>
        <sz val="12"/>
        <color rgb="FF4472C4"/>
        <rFont val="Calibri"/>
      </rPr>
      <t>(OPTIONAL)</t>
    </r>
  </si>
  <si>
    <t>B-12</t>
  </si>
  <si>
    <r>
      <rPr>
        <sz val="12"/>
        <color rgb="FF000000"/>
        <rFont val="Calibri"/>
      </rPr>
      <t xml:space="preserve">What was the total value of annual fund income committed to your institution in the survey year? </t>
    </r>
    <r>
      <rPr>
        <sz val="12"/>
        <color rgb="FFFF0000"/>
        <rFont val="Calibri"/>
      </rPr>
      <t>(REQUIRED)*</t>
    </r>
  </si>
  <si>
    <t>B-13</t>
  </si>
  <si>
    <r>
      <rPr>
        <sz val="12"/>
        <color rgb="FF000000"/>
        <rFont val="Calibri"/>
      </rPr>
      <t xml:space="preserve">What was the total value of annual fund income given to your institution in the survey year as funds received? </t>
    </r>
    <r>
      <rPr>
        <sz val="12"/>
        <color rgb="FFFF0000"/>
        <rFont val="Calibri"/>
      </rPr>
      <t>(REQUIRED)*</t>
    </r>
  </si>
  <si>
    <t>SECTION C</t>
  </si>
  <si>
    <t>Philanthropic income - By Purpose</t>
  </si>
  <si>
    <t>C-1</t>
  </si>
  <si>
    <r>
      <t>Of the total new funds committed in B-1 how much was... (</t>
    </r>
    <r>
      <rPr>
        <sz val="12"/>
        <color theme="4"/>
        <rFont val="Calibri"/>
        <family val="2"/>
        <scheme val="minor"/>
      </rPr>
      <t>OPTIONAL</t>
    </r>
    <r>
      <rPr>
        <sz val="12"/>
        <color theme="1"/>
        <rFont val="Calibri"/>
        <family val="2"/>
        <scheme val="minor"/>
      </rPr>
      <t>)</t>
    </r>
  </si>
  <si>
    <t>C-1_1</t>
  </si>
  <si>
    <t>Unrestricted</t>
  </si>
  <si>
    <t>C-1_2</t>
  </si>
  <si>
    <t>Restricted for student and staff bursaries and scholarships</t>
  </si>
  <si>
    <t>C-1_3</t>
  </si>
  <si>
    <t>Restricted for capital projects and infrastructure</t>
  </si>
  <si>
    <t>C-1_4</t>
  </si>
  <si>
    <t>C-1_5</t>
  </si>
  <si>
    <t>Restricted for other purposes</t>
  </si>
  <si>
    <t>C-1_Total</t>
  </si>
  <si>
    <t>Total</t>
  </si>
  <si>
    <t>This field will automatically populate; please do not enter any data here</t>
  </si>
  <si>
    <t>C-2</t>
  </si>
  <si>
    <r>
      <t>Of the total funds received in B-3 how much was... (</t>
    </r>
    <r>
      <rPr>
        <sz val="12"/>
        <color theme="4"/>
        <rFont val="Calibri"/>
        <family val="2"/>
        <scheme val="minor"/>
      </rPr>
      <t>OPTIONAL</t>
    </r>
    <r>
      <rPr>
        <sz val="12"/>
        <color theme="1"/>
        <rFont val="Calibri"/>
        <family val="2"/>
        <scheme val="minor"/>
      </rPr>
      <t>)</t>
    </r>
  </si>
  <si>
    <t>C-2_1</t>
  </si>
  <si>
    <t>C-2_2</t>
  </si>
  <si>
    <t>C-2_3</t>
  </si>
  <si>
    <t>C-2_4</t>
  </si>
  <si>
    <t>C-2_5</t>
  </si>
  <si>
    <t>C-2_Total</t>
  </si>
  <si>
    <t>SECTION D</t>
  </si>
  <si>
    <t>Philanthropic income - By Source</t>
  </si>
  <si>
    <t>D-1</t>
  </si>
  <si>
    <r>
      <t>How much new funds committed (B-1), came from the following sources? (</t>
    </r>
    <r>
      <rPr>
        <sz val="12"/>
        <color theme="4"/>
        <rFont val="Calibri"/>
        <family val="2"/>
        <scheme val="minor"/>
      </rPr>
      <t>OPTIONAL</t>
    </r>
    <r>
      <rPr>
        <sz val="12"/>
        <color theme="1"/>
        <rFont val="Calibri"/>
        <family val="2"/>
        <scheme val="minor"/>
      </rPr>
      <t>)</t>
    </r>
  </si>
  <si>
    <t>D-1_1</t>
  </si>
  <si>
    <t>Alumni</t>
  </si>
  <si>
    <t>D-1_2</t>
  </si>
  <si>
    <t>Other individuals</t>
  </si>
  <si>
    <t>D-1_3</t>
  </si>
  <si>
    <t>Trusts and foundations</t>
  </si>
  <si>
    <t>D-1_4</t>
  </si>
  <si>
    <t>Corporates</t>
  </si>
  <si>
    <t>D-1_5</t>
  </si>
  <si>
    <t>D-1_Total</t>
  </si>
  <si>
    <t>D-2</t>
  </si>
  <si>
    <r>
      <t>How much funds received (B-3), came from the following sources? (</t>
    </r>
    <r>
      <rPr>
        <sz val="12"/>
        <color theme="4"/>
        <rFont val="Calibri"/>
        <family val="2"/>
        <scheme val="minor"/>
      </rPr>
      <t>OPTIONAL</t>
    </r>
    <r>
      <rPr>
        <sz val="12"/>
        <color theme="1"/>
        <rFont val="Calibri"/>
        <family val="2"/>
        <scheme val="minor"/>
      </rPr>
      <t>)</t>
    </r>
  </si>
  <si>
    <t>D-2_1</t>
  </si>
  <si>
    <t>D-2_2</t>
  </si>
  <si>
    <t>D-2_3</t>
  </si>
  <si>
    <t>D-2_4</t>
  </si>
  <si>
    <t>D-2_5</t>
  </si>
  <si>
    <t>D-2_Total</t>
  </si>
  <si>
    <t>SECTION E</t>
  </si>
  <si>
    <t>Philanthropic income - By Contribution Level</t>
  </si>
  <si>
    <t>E-1</t>
  </si>
  <si>
    <r>
      <rPr>
        <sz val="12"/>
        <color rgb="FF000000"/>
        <rFont val="Calibri"/>
      </rPr>
      <t xml:space="preserve">For new funds committed, how many donors made contributions that fall into one of the following gift bands? </t>
    </r>
    <r>
      <rPr>
        <sz val="12"/>
        <color rgb="FF0070C0"/>
        <rFont val="Calibri"/>
      </rPr>
      <t xml:space="preserve">(OPTIONAL) </t>
    </r>
  </si>
  <si>
    <t>E-1_1</t>
  </si>
  <si>
    <t>$1 - $999</t>
  </si>
  <si>
    <t>E-1_2</t>
  </si>
  <si>
    <t>$1,000 - $9,999</t>
  </si>
  <si>
    <t>E-1_3</t>
  </si>
  <si>
    <t>$10,000 - $99,999</t>
  </si>
  <si>
    <t>E-1_4</t>
  </si>
  <si>
    <t>$100,000 - $999,999</t>
  </si>
  <si>
    <t>E-1_5</t>
  </si>
  <si>
    <t>$1,000,000 - $9,999,999</t>
  </si>
  <si>
    <t>E-1_6</t>
  </si>
  <si>
    <t>$10,000,000+</t>
  </si>
  <si>
    <t>E-1_Total</t>
  </si>
  <si>
    <t>E-2</t>
  </si>
  <si>
    <r>
      <rPr>
        <sz val="12"/>
        <color rgb="FF000000"/>
        <rFont val="Calibri"/>
      </rPr>
      <t xml:space="preserve">For funds received, how many donors made contributions that fall into one of the following gift bands? </t>
    </r>
    <r>
      <rPr>
        <sz val="12"/>
        <color rgb="FF0070C0"/>
        <rFont val="Calibri"/>
      </rPr>
      <t>(OPTIONAL)</t>
    </r>
  </si>
  <si>
    <t>E-2_1</t>
  </si>
  <si>
    <t>E-2_2</t>
  </si>
  <si>
    <t>E-2_3</t>
  </si>
  <si>
    <t>E-2_4</t>
  </si>
  <si>
    <t>E-2_5</t>
  </si>
  <si>
    <t>E-2_6</t>
  </si>
  <si>
    <t>E-2_Total</t>
  </si>
  <si>
    <t>E-3</t>
  </si>
  <si>
    <r>
      <rPr>
        <sz val="12"/>
        <color rgb="FF000000"/>
        <rFont val="Calibri"/>
      </rPr>
      <t xml:space="preserve">For new funds committed, what was the combined value of the donations for all of the donors falling within each of the following gift bands? </t>
    </r>
    <r>
      <rPr>
        <sz val="12"/>
        <color rgb="FF0070C0"/>
        <rFont val="Calibri"/>
      </rPr>
      <t>(OPTIONAL)</t>
    </r>
  </si>
  <si>
    <t>E-3_1</t>
  </si>
  <si>
    <t>E-3_2</t>
  </si>
  <si>
    <t>E-3_3</t>
  </si>
  <si>
    <t>E-3_4</t>
  </si>
  <si>
    <t>E-3_5</t>
  </si>
  <si>
    <t>E-3_6</t>
  </si>
  <si>
    <t>E-3_Total</t>
  </si>
  <si>
    <t>E-4_Total</t>
  </si>
  <si>
    <r>
      <rPr>
        <sz val="12"/>
        <color rgb="FF000000"/>
        <rFont val="Calibri"/>
      </rPr>
      <t>For funds received, what is the combined value of the donations for all the donors falling within each of the following gift bands?</t>
    </r>
    <r>
      <rPr>
        <sz val="12"/>
        <color rgb="FF0070C0"/>
        <rFont val="Calibri"/>
      </rPr>
      <t xml:space="preserve"> (OPTIONAL)</t>
    </r>
  </si>
  <si>
    <t>E-4_1</t>
  </si>
  <si>
    <t>E-4_2</t>
  </si>
  <si>
    <t>E-4_3</t>
  </si>
  <si>
    <t>E-4_4</t>
  </si>
  <si>
    <t>E-4_5</t>
  </si>
  <si>
    <t>E-4_6</t>
  </si>
  <si>
    <t>SECTION F</t>
  </si>
  <si>
    <t>Constituents</t>
  </si>
  <si>
    <t>F-1</t>
  </si>
  <si>
    <r>
      <t xml:space="preserve">What is total number of alumni that your institution had in the survey year? </t>
    </r>
    <r>
      <rPr>
        <sz val="12"/>
        <color rgb="FFFF0000"/>
        <rFont val="Calibri"/>
        <family val="2"/>
        <scheme val="minor"/>
      </rPr>
      <t>(REQUIRED)*</t>
    </r>
  </si>
  <si>
    <t>F-2</t>
  </si>
  <si>
    <r>
      <rPr>
        <sz val="12"/>
        <color rgb="FF000000"/>
        <rFont val="Calibri"/>
      </rPr>
      <t xml:space="preserve">From F-1 above, what was the total number of contactable alumni (postal mail, email, and/or phone number) your institution had in the survey year? </t>
    </r>
    <r>
      <rPr>
        <sz val="12"/>
        <color rgb="FFFF0000"/>
        <rFont val="Calibri"/>
      </rPr>
      <t>(REQUIRED)*</t>
    </r>
  </si>
  <si>
    <t>F-3</t>
  </si>
  <si>
    <r>
      <t>What was the total number of alumni donors your institution had in the survey year (including those that made a pledge payment)?</t>
    </r>
    <r>
      <rPr>
        <sz val="12"/>
        <color rgb="FFFF0000"/>
        <rFont val="Calibri"/>
        <family val="2"/>
        <scheme val="minor"/>
      </rPr>
      <t xml:space="preserve"> (REQUIRED)*</t>
    </r>
  </si>
  <si>
    <t>F-4</t>
  </si>
  <si>
    <r>
      <t xml:space="preserve">What was the total number of donors (alumni, other individuals and organisations) who made a gift for any purpose (including pledge payment) to your institution in the survey year? </t>
    </r>
    <r>
      <rPr>
        <sz val="12"/>
        <color rgb="FFFF0000"/>
        <rFont val="Calibri"/>
        <family val="2"/>
        <scheme val="minor"/>
      </rPr>
      <t>(REQUIRED)*</t>
    </r>
  </si>
  <si>
    <t>F-5</t>
  </si>
  <si>
    <r>
      <t xml:space="preserve">How many new bequest intentions were confirmed in the survey year? </t>
    </r>
    <r>
      <rPr>
        <sz val="12"/>
        <color rgb="FFFF0000"/>
        <rFont val="Calibri"/>
        <family val="2"/>
        <scheme val="minor"/>
      </rPr>
      <t>(REQUIRED)*</t>
    </r>
  </si>
  <si>
    <t>F-6</t>
  </si>
  <si>
    <r>
      <t>How many bequests were the source of contributions to new funds committed in the survey year? (</t>
    </r>
    <r>
      <rPr>
        <sz val="12"/>
        <color theme="4"/>
        <rFont val="Calibri"/>
        <family val="2"/>
        <scheme val="minor"/>
      </rPr>
      <t>OPTIONAL</t>
    </r>
    <r>
      <rPr>
        <sz val="12"/>
        <color theme="1"/>
        <rFont val="Calibri"/>
        <family val="2"/>
        <scheme val="minor"/>
      </rPr>
      <t>)</t>
    </r>
  </si>
  <si>
    <t>F-7</t>
  </si>
  <si>
    <r>
      <t>How many bequests were the source of contributions to funds received in the survey year? (</t>
    </r>
    <r>
      <rPr>
        <sz val="12"/>
        <color theme="4"/>
        <rFont val="Calibri"/>
        <family val="2"/>
        <scheme val="minor"/>
      </rPr>
      <t>OPTIONAL</t>
    </r>
    <r>
      <rPr>
        <sz val="12"/>
        <color theme="1"/>
        <rFont val="Calibri"/>
        <family val="2"/>
        <scheme val="minor"/>
      </rPr>
      <t>)</t>
    </r>
  </si>
  <si>
    <t>SECTION G</t>
  </si>
  <si>
    <t>Capital campaigns</t>
  </si>
  <si>
    <t>G-1</t>
  </si>
  <si>
    <r>
      <rPr>
        <sz val="12"/>
        <color rgb="FF000000"/>
        <rFont val="Calibri"/>
      </rPr>
      <t xml:space="preserve">As at December of the survey year, were you in a capital campaign (including a quiet phase) for the institution as a whole? </t>
    </r>
    <r>
      <rPr>
        <sz val="12"/>
        <color rgb="FFFF0000"/>
        <rFont val="Calibri"/>
      </rPr>
      <t>(REQUIRED)*</t>
    </r>
  </si>
  <si>
    <r>
      <t xml:space="preserve">Select from the drop-down list
</t>
    </r>
    <r>
      <rPr>
        <b/>
        <sz val="12"/>
        <color theme="1"/>
        <rFont val="Calibri"/>
        <family val="2"/>
        <scheme val="minor"/>
      </rPr>
      <t>NOTE: If your response to G-1 is 'No', then G-2, G-3 and G-4 will not be asked.</t>
    </r>
  </si>
  <si>
    <t>G-2</t>
  </si>
  <si>
    <r>
      <t>If you were in a capital campaign as at December of the survey year, what was the financial target of the campaign?</t>
    </r>
    <r>
      <rPr>
        <sz val="12"/>
        <color rgb="FFFF0000"/>
        <rFont val="Calibri"/>
        <family val="2"/>
        <scheme val="minor"/>
      </rPr>
      <t xml:space="preserve"> (REQUIRED)*</t>
    </r>
  </si>
  <si>
    <r>
      <t xml:space="preserve">Limited to number with up to two decimal digits.
</t>
    </r>
    <r>
      <rPr>
        <b/>
        <sz val="12"/>
        <color theme="1"/>
        <rFont val="Calibri"/>
        <family val="2"/>
        <scheme val="minor"/>
      </rPr>
      <t>NOTE: This question will be displayed IF you responded 'Yes' to question G-1, else it will NOT be displayed</t>
    </r>
  </si>
  <si>
    <t>G-3</t>
  </si>
  <si>
    <r>
      <t xml:space="preserve">How long (i.e. number of years) do you expect the public phase of the campaign to be? </t>
    </r>
    <r>
      <rPr>
        <sz val="12"/>
        <color rgb="FFFF0000"/>
        <rFont val="Calibri"/>
        <family val="2"/>
        <scheme val="minor"/>
      </rPr>
      <t>(REQUIRED)*</t>
    </r>
  </si>
  <si>
    <r>
      <t xml:space="preserve">Limited to number with no decimal digits
</t>
    </r>
    <r>
      <rPr>
        <b/>
        <sz val="12"/>
        <color theme="1"/>
        <rFont val="Calibri"/>
        <family val="2"/>
        <scheme val="minor"/>
      </rPr>
      <t>NOTE: This question will be displayed IF you responded 'Yes' to question G-1, else it will NOT be displayed</t>
    </r>
  </si>
  <si>
    <t>G-4</t>
  </si>
  <si>
    <r>
      <t xml:space="preserve">What percentage of the target had you achieved or do you expect to achieve before going public? </t>
    </r>
    <r>
      <rPr>
        <sz val="12"/>
        <color rgb="FFFF0000"/>
        <rFont val="Calibri"/>
        <family val="2"/>
        <scheme val="minor"/>
      </rPr>
      <t>(REQUIRED)*</t>
    </r>
  </si>
  <si>
    <r>
      <t xml:space="preserve">Limited to number with up to two decimal digits.
</t>
    </r>
    <r>
      <rPr>
        <b/>
        <sz val="12"/>
        <color theme="1"/>
        <rFont val="Calibri"/>
        <family val="2"/>
        <scheme val="minor"/>
      </rPr>
      <t>NOTE: This question will be displayed IF you responded 'Yes' to question G-1, else it will NOT be displayed
Please enter a whole number up to two decimal spaces with no commas or alpha-numeric characters like "10k". For e.g. enter 53.36% or 53.36 per cent as 53.36</t>
    </r>
  </si>
  <si>
    <t>SECTION H</t>
  </si>
  <si>
    <t>Investment and staffing</t>
  </si>
  <si>
    <t>H-1</t>
  </si>
  <si>
    <r>
      <t>What were the fundraising STAFF costs of your institution in the survey year?</t>
    </r>
    <r>
      <rPr>
        <sz val="12"/>
        <color rgb="FFFF0000"/>
        <rFont val="Calibri"/>
        <family val="2"/>
        <scheme val="minor"/>
      </rPr>
      <t xml:space="preserve"> (REQUIRED)*</t>
    </r>
  </si>
  <si>
    <t>H-2</t>
  </si>
  <si>
    <r>
      <t xml:space="preserve">What were the fundraising NON-STAFF costs for your institution in the survey year? </t>
    </r>
    <r>
      <rPr>
        <sz val="12"/>
        <color rgb="FFFF0000"/>
        <rFont val="Calibri"/>
        <family val="2"/>
        <scheme val="minor"/>
      </rPr>
      <t>(REQUIRED)*</t>
    </r>
  </si>
  <si>
    <t>H-3</t>
  </si>
  <si>
    <r>
      <t xml:space="preserve">What were the TOTAL fundraising costs of your institution in the survey year? </t>
    </r>
    <r>
      <rPr>
        <sz val="12"/>
        <color rgb="FFFF0000"/>
        <rFont val="Calibri"/>
        <family val="2"/>
        <scheme val="minor"/>
      </rPr>
      <t>(REQUIRED)*</t>
    </r>
  </si>
  <si>
    <t>H-4</t>
  </si>
  <si>
    <r>
      <t xml:space="preserve">What were the alumni relations STAFF costs of your institution in the survey year? </t>
    </r>
    <r>
      <rPr>
        <sz val="12"/>
        <color rgb="FFFF0000"/>
        <rFont val="Calibri"/>
        <family val="2"/>
        <scheme val="minor"/>
      </rPr>
      <t>(REQUIRED)*</t>
    </r>
  </si>
  <si>
    <t>H-5</t>
  </si>
  <si>
    <r>
      <t xml:space="preserve">What were the alumni relations NON-STAFF costs of your institution in the survey year? </t>
    </r>
    <r>
      <rPr>
        <sz val="12"/>
        <color rgb="FFFF0000"/>
        <rFont val="Calibri"/>
        <family val="2"/>
        <scheme val="minor"/>
      </rPr>
      <t>(REQUIRED)*</t>
    </r>
  </si>
  <si>
    <t>H-6</t>
  </si>
  <si>
    <r>
      <t>What were the TOTAL alumni relations costs for your institution in the survey year?</t>
    </r>
    <r>
      <rPr>
        <sz val="12"/>
        <color rgb="FFFF0000"/>
        <rFont val="Calibri"/>
        <family val="2"/>
        <scheme val="minor"/>
      </rPr>
      <t xml:space="preserve"> (REQUIRED)*</t>
    </r>
  </si>
  <si>
    <t>H-7</t>
  </si>
  <si>
    <r>
      <t>What were the total production and distribution costs for the alumni magazine for your institution in the survey year?</t>
    </r>
    <r>
      <rPr>
        <sz val="12"/>
        <color rgb="FFFF0000"/>
        <rFont val="Calibri"/>
        <family val="2"/>
        <scheme val="minor"/>
      </rPr>
      <t xml:space="preserve"> (REQUIRED)*</t>
    </r>
  </si>
  <si>
    <t>H-8</t>
  </si>
  <si>
    <r>
      <t xml:space="preserve">How many FTE staff worked mainly on fundraising at your institution in the survey year? </t>
    </r>
    <r>
      <rPr>
        <sz val="12"/>
        <color rgb="FFFF0000"/>
        <rFont val="Calibri"/>
        <family val="2"/>
        <scheme val="minor"/>
      </rPr>
      <t>(REQUIRED)*</t>
    </r>
  </si>
  <si>
    <t>H-9</t>
  </si>
  <si>
    <t>H-9_1</t>
  </si>
  <si>
    <t>H-9_2</t>
  </si>
  <si>
    <t>H-9_Total</t>
  </si>
  <si>
    <t>H-10</t>
  </si>
  <si>
    <r>
      <t xml:space="preserve">How many FTE staff worked mainly on alumni relations at your institution in the survey year? </t>
    </r>
    <r>
      <rPr>
        <sz val="12"/>
        <color rgb="FFFF0000"/>
        <rFont val="Calibri"/>
        <family val="2"/>
        <scheme val="minor"/>
      </rPr>
      <t>(REQUIRED)*</t>
    </r>
  </si>
  <si>
    <t>H-11</t>
  </si>
  <si>
    <t>H-11_1</t>
  </si>
  <si>
    <t>H-11_2</t>
  </si>
  <si>
    <t>H-11_Total</t>
  </si>
  <si>
    <t>H-12</t>
  </si>
  <si>
    <r>
      <t xml:space="preserve">What was the total institutional expenditure in the survey year? </t>
    </r>
    <r>
      <rPr>
        <sz val="12"/>
        <color rgb="FFFF0000"/>
        <rFont val="Calibri"/>
        <family val="2"/>
        <scheme val="minor"/>
      </rPr>
      <t>(REQUIRED)*</t>
    </r>
  </si>
  <si>
    <t>SECTION I</t>
  </si>
  <si>
    <t>Survey Sign-off and Data Sharing Agreement</t>
  </si>
  <si>
    <t>I-1</t>
  </si>
  <si>
    <r>
      <t xml:space="preserve">The senior most Advancement professional at my institution has reviewed and signed off on the reported data.  </t>
    </r>
    <r>
      <rPr>
        <sz val="12"/>
        <color rgb="FFFF0000"/>
        <rFont val="Calibri"/>
        <family val="2"/>
        <scheme val="minor"/>
      </rPr>
      <t>(REQUIRED)*</t>
    </r>
  </si>
  <si>
    <t>I agree</t>
  </si>
  <si>
    <t>On the online platform, please click the radio-button to accept this</t>
  </si>
  <si>
    <t>I-2</t>
  </si>
  <si>
    <r>
      <t xml:space="preserve">Data Sharing Agreement </t>
    </r>
    <r>
      <rPr>
        <sz val="12"/>
        <color rgb="FFFF0000"/>
        <rFont val="Calibri"/>
        <family val="2"/>
        <scheme val="minor"/>
      </rPr>
      <t>(REQUIRED)*</t>
    </r>
  </si>
  <si>
    <t>I-2_1</t>
  </si>
  <si>
    <r>
      <t>Name of Institution</t>
    </r>
    <r>
      <rPr>
        <sz val="12"/>
        <color rgb="FFFF0000"/>
        <rFont val="Calibri"/>
        <family val="2"/>
        <scheme val="minor"/>
      </rPr>
      <t>*</t>
    </r>
  </si>
  <si>
    <t>A text field</t>
  </si>
  <si>
    <t>I-2_2</t>
  </si>
  <si>
    <r>
      <t>First Name</t>
    </r>
    <r>
      <rPr>
        <sz val="12"/>
        <color rgb="FFFF0000"/>
        <rFont val="Calibri"/>
        <family val="2"/>
        <scheme val="minor"/>
      </rPr>
      <t>*</t>
    </r>
  </si>
  <si>
    <t>I-2_3</t>
  </si>
  <si>
    <r>
      <t>Last Name</t>
    </r>
    <r>
      <rPr>
        <sz val="12"/>
        <color rgb="FFFF0000"/>
        <rFont val="Calibri"/>
        <family val="2"/>
        <scheme val="minor"/>
      </rPr>
      <t>*</t>
    </r>
  </si>
  <si>
    <t>I-2_4</t>
  </si>
  <si>
    <r>
      <t>Email Address</t>
    </r>
    <r>
      <rPr>
        <sz val="12"/>
        <color rgb="FFFF0000"/>
        <rFont val="Calibri"/>
        <family val="2"/>
        <scheme val="minor"/>
      </rPr>
      <t>*</t>
    </r>
  </si>
  <si>
    <t>Please enter a valid email address</t>
  </si>
  <si>
    <t>I-2_5</t>
  </si>
  <si>
    <r>
      <t>Postition</t>
    </r>
    <r>
      <rPr>
        <sz val="12"/>
        <color rgb="FFFF0000"/>
        <rFont val="Calibri"/>
        <family val="2"/>
        <scheme val="minor"/>
      </rPr>
      <t>*</t>
    </r>
  </si>
  <si>
    <t>I-2_6</t>
  </si>
  <si>
    <r>
      <t>Date (DD/MM/YYYY)</t>
    </r>
    <r>
      <rPr>
        <sz val="12"/>
        <color rgb="FFFF0000"/>
        <rFont val="Calibri"/>
        <family val="2"/>
        <scheme val="minor"/>
      </rPr>
      <t>*</t>
    </r>
  </si>
  <si>
    <t>Please enter the date in DD/MM/YYYY format</t>
  </si>
  <si>
    <t>I-3</t>
  </si>
  <si>
    <t>END OF SURVEY</t>
  </si>
  <si>
    <t>Condition being checked</t>
  </si>
  <si>
    <t>Validation formula</t>
  </si>
  <si>
    <t>Validation result</t>
  </si>
  <si>
    <t>B-1 total new funds committed should be greater than or equal to B-2 bequests secured in new funds</t>
  </si>
  <si>
    <t>B-1 &gt;= B-2</t>
  </si>
  <si>
    <t>B-3 total funds received should be greater than or equal to B-4 bequests received in funds received</t>
  </si>
  <si>
    <t>B-3 &gt;= B-4</t>
  </si>
  <si>
    <t>B-1 total new funds committed should be greater than or equal to B-5 total cash value of gifts-in-kind secured</t>
  </si>
  <si>
    <t>B-1 &gt;= B-5</t>
  </si>
  <si>
    <t>B-1 total new funds committed should be greater than or equal to B-6 largest new non-bequest confirmed gift</t>
  </si>
  <si>
    <t>B-1 &gt;= B-6</t>
  </si>
  <si>
    <t>B-3 total funds received should be greater than or equal to B-8 largest cash gift</t>
  </si>
  <si>
    <t>B-3 &gt;= B-8</t>
  </si>
  <si>
    <t>B-10 number of gifts of $1 million in new funds multiplied by $1 million should be less than or equal to B-1 total new funds committed</t>
  </si>
  <si>
    <t>B-11 number of gifts of $1 million in funds received multiplied by $1 million should be less than or equal to B-3 total funds received</t>
  </si>
  <si>
    <t>B-1 total new funds committed should be greater than or equal to B-12 annual fund secured in new funds</t>
  </si>
  <si>
    <t>B-1 &gt;= B-12</t>
  </si>
  <si>
    <t>B-3 total funds received should be greater than or equal to B-13 annual fund received in funds received</t>
  </si>
  <si>
    <t>B-3 &gt;= B-13</t>
  </si>
  <si>
    <t>Sum of C-1 new funds committed by purpose should be equal to B-1 total new funds committed</t>
  </si>
  <si>
    <t>B-1 = (C-1_1 + C-1_2 + C-1_3 + C-1_4 + C-1_5)</t>
  </si>
  <si>
    <t>Sum of C-2 funds received by purpose should be equal to B-3 total funds received</t>
  </si>
  <si>
    <t>B-3 = (C-2_1 + C-2_2 + C-2_3 + C-2_4 + C-2_5)</t>
  </si>
  <si>
    <t>Sum of D-1 new funds committed by source should be equal to B-1 total new funds committed</t>
  </si>
  <si>
    <t>B-1 = (D-1_1 + D-1_2 + D-1_3 + D-1_4 + D-1_5)</t>
  </si>
  <si>
    <t>Sum of D-2 funds received by source should be equal to B-3 total funds received</t>
  </si>
  <si>
    <t>B-3 = (D-2_1 + D-2_2 + D-2_3 + D-2_4 + D-2_5)</t>
  </si>
  <si>
    <t>B-6 largest new non-bequest confirmed gift should be less than or equal to new funds from respective source in D-1 new funds committed by source</t>
  </si>
  <si>
    <t>(D-1_1 + D-1_2 + D-1_3 + D-1_4 + D-1_5) &gt;= B-6</t>
  </si>
  <si>
    <t>B-8 largest cash gift should be less than or equal to funds received from respective source in D-2 funds received by source</t>
  </si>
  <si>
    <t>(D-2_1 + D-2_2 + D-2_3 + D-2_4 + D-2_5) &gt;= B-8</t>
  </si>
  <si>
    <t>F-1 total alumni should be greater than or equal to F-2 total contactable alumni</t>
  </si>
  <si>
    <t>F-1 &gt;= F-2</t>
  </si>
  <si>
    <t>F-2 total contactable alumni should be greater than or equal to F-3 total alumni donors</t>
  </si>
  <si>
    <t>F-2 &gt;= F-3</t>
  </si>
  <si>
    <t>F-4 total number of donors should be greater than or equal to F-3 total alumni donors</t>
  </si>
  <si>
    <t>F-4 &gt;= F-3</t>
  </si>
  <si>
    <t>If B-2 bequests secured in new funds is greater than 0, F-6 number of bequests that were the source of contributions to new funds cannot be 0</t>
  </si>
  <si>
    <t>If B-2 &gt;0 means that F-6&gt;0</t>
  </si>
  <si>
    <t>If B-3 bequests received in funds received is greater than 0, F-7 number of bequests that were the source of contributions to funds received cannot be 0</t>
  </si>
  <si>
    <t>If B-3 &gt;0 means that F-7&gt;0</t>
  </si>
  <si>
    <t>If F-7 number of bequests that were the source of contributions to funds received is greater than 0, B-4 bequests received in funds received cannot be 0</t>
  </si>
  <si>
    <t>If F-7 &gt;0 means that B-4&gt;0</t>
  </si>
  <si>
    <t>Sum of H-1 fundraising staff costs and H-2 fundraising non-staff costs should be equal to H-3 total fundraising costs</t>
  </si>
  <si>
    <t>H-3 = (H-1 + H-2)</t>
  </si>
  <si>
    <t>Sum of H-4 alumni relations staff costs and H-5 alumni relations non-staff costs should be equal to H-6 total alumni relations costs</t>
  </si>
  <si>
    <t>H-6 = (H-4 + H-5)</t>
  </si>
  <si>
    <t>H-3 total fundraising costs should be less than H-12 total institutional expenditure</t>
  </si>
  <si>
    <t>H-12 &gt; H-3</t>
  </si>
  <si>
    <t>H-6 total alumni relations costs should be less than H-12 total institutional expenditure</t>
  </si>
  <si>
    <t>H-12 &gt; H-6</t>
  </si>
  <si>
    <t>If H-8 fundraising staff is greater than 0, H-1 fundraising staff costs cannot be 0</t>
  </si>
  <si>
    <t>If H-8 &gt;0 means that H-1&gt;0</t>
  </si>
  <si>
    <t>H-7 total alumni relations magazine costs should be less than H-12 total institutional expenditure</t>
  </si>
  <si>
    <t>H-12 &gt; H-7</t>
  </si>
  <si>
    <t>Sum of H-3 total fundraising costs, H-6 total alumni relations costs and H-7 total alumni relations magazine costs should be less than H-12 total institutional expenditure</t>
  </si>
  <si>
    <t>H-12 &gt; (H-3 + H-6 + H-7)</t>
  </si>
  <si>
    <t>B-2 bequests secured as new funds should be greater than or equal to B-4 bequests received as funds received</t>
  </si>
  <si>
    <t>B-2 &gt;= B-4</t>
  </si>
  <si>
    <t>If F-4 total donors is greater than 1, B-1 new funds committed cannot be 0</t>
  </si>
  <si>
    <t>If F-4 &gt;1 means that B-1&gt;0</t>
  </si>
  <si>
    <t>If B-1 new funds committed is greater than 1, F-4 total donors cannot be 0</t>
  </si>
  <si>
    <t>If B-1 &gt;1 means that F-4&gt;0</t>
  </si>
  <si>
    <t>If F-4 total donors is greater than 1, B-3 funds received cannot be 0</t>
  </si>
  <si>
    <t>If F-4 &gt;1 means that B-3&gt;0</t>
  </si>
  <si>
    <t>If B-3 funds received is greater than 1, F-4  total donors cannot be 0</t>
  </si>
  <si>
    <t>If B-3 &gt;1 means that F-4&gt;0</t>
  </si>
  <si>
    <t>H-8 total fundraising staff should be equal to sum of H-9-1 staff directly involved with donors and H-9-2 support staff</t>
  </si>
  <si>
    <t>H-8 = (H-9_1 + H-9_2)</t>
  </si>
  <si>
    <t>H-10 total alumni relations staff should be equal to sum of H-11-1 staff directly involved with alumni and H-11-2 support staff</t>
  </si>
  <si>
    <t>H-10 = (H-11_1 + H-11_2)</t>
  </si>
  <si>
    <t>A-1: Institution's name</t>
  </si>
  <si>
    <t>A-7: To whom does the Director of Development report?</t>
  </si>
  <si>
    <t>A-8: Do you have any overseas offices (including staff) responsible for local fundraising?</t>
  </si>
  <si>
    <t>A-10: Is your institution engaged in clinical medicine?</t>
  </si>
  <si>
    <t>A-11: In what currency will you be reporting your answers?</t>
  </si>
  <si>
    <t>B-7: What was the source of the largest new pledge secured by your institution in the survey year?</t>
  </si>
  <si>
    <t>B-9: What was the source of the largest cash gift received by your institution in the survey year?</t>
  </si>
  <si>
    <t>G-1: As at December of the survey year, were you in a capital campaign (including a quiet phase) for the institution as a whole?</t>
  </si>
  <si>
    <t>Auckland University of Technology</t>
  </si>
  <si>
    <t>CEO</t>
  </si>
  <si>
    <t>Australian dollars (AUD)</t>
  </si>
  <si>
    <t>Alumnus in lifetime</t>
  </si>
  <si>
    <t>Australian Catholic University</t>
  </si>
  <si>
    <t>Vice-Chancellor</t>
  </si>
  <si>
    <t>New Zealand dollars (NZD)</t>
  </si>
  <si>
    <t>Other individual in lifetime</t>
  </si>
  <si>
    <t>Bond University</t>
  </si>
  <si>
    <t>Deputy Vice-Chancellor or similar</t>
  </si>
  <si>
    <t>Trusts/Foundations</t>
  </si>
  <si>
    <t>Pro Vice-Chancellor or similar</t>
  </si>
  <si>
    <t>Other individual bequest</t>
  </si>
  <si>
    <t>Central Queensland University</t>
  </si>
  <si>
    <t>Registrar/ Secretary</t>
  </si>
  <si>
    <t>Other organisation</t>
  </si>
  <si>
    <t>Charles Darwin University</t>
  </si>
  <si>
    <t>Board/ Foundation</t>
  </si>
  <si>
    <t>Not applicable</t>
  </si>
  <si>
    <t>Charles Sturt University</t>
  </si>
  <si>
    <t>Director of Advancement/ External Relations/ Marketing/ Corporate Affairs</t>
  </si>
  <si>
    <t>Curtin University</t>
  </si>
  <si>
    <t>Other</t>
  </si>
  <si>
    <t>Deakin University</t>
  </si>
  <si>
    <t>Edith Cowan University</t>
  </si>
  <si>
    <t>Federation University Australia</t>
  </si>
  <si>
    <t>Griffith University</t>
  </si>
  <si>
    <t>James Cook University</t>
  </si>
  <si>
    <t>La Trobe University</t>
  </si>
  <si>
    <t>Lincoln University</t>
  </si>
  <si>
    <t>Macquarie University</t>
  </si>
  <si>
    <t>Monash University</t>
  </si>
  <si>
    <t>Murdoch University</t>
  </si>
  <si>
    <t>Queensland University of Technology</t>
  </si>
  <si>
    <t>RMIT University</t>
  </si>
  <si>
    <t>Southern Cross University</t>
  </si>
  <si>
    <t>Swinburne University of Technology</t>
  </si>
  <si>
    <t>The Australian National University</t>
  </si>
  <si>
    <t>The University of Adelaide</t>
  </si>
  <si>
    <t>The University of Auckland</t>
  </si>
  <si>
    <t>The University of Melbourne</t>
  </si>
  <si>
    <t>The University of Newcastle</t>
  </si>
  <si>
    <t>The University of Notre Dame Australia</t>
  </si>
  <si>
    <t>The University of Queensland</t>
  </si>
  <si>
    <t>The University of Sydney</t>
  </si>
  <si>
    <t>The University of Waikato</t>
  </si>
  <si>
    <t>The University of Western Australia</t>
  </si>
  <si>
    <t>Torrens University Australia</t>
  </si>
  <si>
    <t>University of Canberra</t>
  </si>
  <si>
    <t xml:space="preserve">University of Canterbury </t>
  </si>
  <si>
    <t>University of Divinity</t>
  </si>
  <si>
    <t>University of New England</t>
  </si>
  <si>
    <t>University of Otago</t>
  </si>
  <si>
    <t>University of South Australia</t>
  </si>
  <si>
    <t>University of Southern Queensland</t>
  </si>
  <si>
    <t>University of Tasmania</t>
  </si>
  <si>
    <t>University of Technology Sydney</t>
  </si>
  <si>
    <t>University of the Sunshine Coast</t>
  </si>
  <si>
    <t>University of Wollongong</t>
  </si>
  <si>
    <t>UNSW Sydney</t>
  </si>
  <si>
    <t xml:space="preserve">Victoria University   </t>
  </si>
  <si>
    <t>Victoria University of Wellington</t>
  </si>
  <si>
    <t>Western Sydney University</t>
  </si>
  <si>
    <t>Limited to a number between 1800 and 2023 with no decimal digits
Do NOT enter any commas or decimals or alpha-numeric characters.</t>
  </si>
  <si>
    <t>Alumnus bequest</t>
  </si>
  <si>
    <r>
      <t xml:space="preserve">I have read and signed the Data Sharing Agreement for the CASE Support of Education Survey, Australia and New Zealand, 2023. </t>
    </r>
    <r>
      <rPr>
        <sz val="12"/>
        <color rgb="FFFF0000"/>
        <rFont val="Calibri"/>
        <family val="2"/>
        <scheme val="minor"/>
      </rPr>
      <t>(REQUIRED)*</t>
    </r>
  </si>
  <si>
    <r>
      <t xml:space="preserve">How many of the alumni relations staff reported in H-10: </t>
    </r>
    <r>
      <rPr>
        <sz val="12"/>
        <color rgb="FFFF0000"/>
        <rFont val="Calibri"/>
        <family val="2"/>
        <scheme val="minor"/>
      </rPr>
      <t>(REQUIRED)*</t>
    </r>
  </si>
  <si>
    <r>
      <t xml:space="preserve">How many of the fundraising staff reported in H-8: </t>
    </r>
    <r>
      <rPr>
        <sz val="12"/>
        <color rgb="FFFF0000"/>
        <rFont val="Calibri"/>
        <family val="2"/>
        <scheme val="minor"/>
      </rPr>
      <t>(REQUIRED)*</t>
    </r>
  </si>
  <si>
    <t>were directly involved in working with alumni, corporates, friends of the institutions and others to raise funds</t>
  </si>
  <si>
    <t>played a supporting role in raising funds</t>
  </si>
  <si>
    <r>
      <rPr>
        <sz val="12"/>
        <color rgb="FF000000"/>
        <rFont val="Calibri"/>
      </rPr>
      <t>What was the total value of funds received by your institution in the survey year? (NOT pledges and EXCLUDING gifts-in-kind regardless of whether realised for cash)? (</t>
    </r>
    <r>
      <rPr>
        <sz val="12"/>
        <color rgb="FFFF0000"/>
        <rFont val="Calibri"/>
      </rPr>
      <t>REQUIRED</t>
    </r>
    <r>
      <rPr>
        <sz val="12"/>
        <color rgb="FF000000"/>
        <rFont val="Calibri"/>
      </rPr>
      <t>)*</t>
    </r>
  </si>
  <si>
    <t>Massey University</t>
  </si>
  <si>
    <t>Flinders University</t>
  </si>
  <si>
    <t>were directly involved in working with alumni to engage them through participation in alumni programmes and/or volunteering their time to the institution</t>
  </si>
  <si>
    <t>played a supporting role in engagement programmes</t>
  </si>
  <si>
    <t>Restricted for research programmes and partnerships</t>
  </si>
  <si>
    <r>
      <t xml:space="preserve">In which year did your institution start a development/fundraising programme? </t>
    </r>
    <r>
      <rPr>
        <sz val="12"/>
        <color rgb="FFFF0000"/>
        <rFont val="Calibri"/>
        <family val="2"/>
        <scheme val="minor"/>
      </rPr>
      <t>(REQUIRED)*</t>
    </r>
  </si>
  <si>
    <t>Other organisations</t>
  </si>
  <si>
    <t>E-4</t>
  </si>
  <si>
    <t>You have to enter your data in the 2nd sheet i.e. 2_SurveyValidationWorksheet (sheet tab highlighted in yellow)</t>
  </si>
  <si>
    <t>Total fields will automatically populate (the formulae have been built in) – this will also happen on the actual online survey platform</t>
  </si>
  <si>
    <t>REQUIRED* questions are marked with REQUIRED* OR * or * - both in this worksheet and on the online platform and cannot be left blank on the online survey platform.</t>
  </si>
  <si>
    <t>Please provide all information for REQUIRED* questions. However, in case your data is not ready at that particular moment, you may enter
If for any reason you cannot provide this information and you would like to skip a required question: 
   While we do not advise this, if you cannot answer any of the questions and would like to skip i.e., not provide a response to it, please enter the value -99 (a negative number) if the question is asking for a number or monetary amount and NA if the question takes a text response. Doing this will meet the validation requirements and also flag the question for us to know that you would like to skip this question.
    If you want to temporarily skip a question and come back to it later (once you have received your updated figures), you can also enter -99 (or a similar negative number) as a temporary placeholder and edit the figure before submission. In case this figure will only be updated at a later date, for example, for institutional income figures in some cases, do email at fsouth@case.org and let me know that you will provide me with an updated figure later and email and let me know the figure once you have it.</t>
  </si>
  <si>
    <t>We have created three documents (2023 Survey Guidance Document, 2023 Reporting Rules for Advancement, 2023 Survey Validation Worksheet) to assist you in compiling your response; these can be downloaded by (a) clicking the links in your email containing your survey link or
(b) once you have clicked on your personalised survey link page, you will find these documents linked under the' Read This Before Starting' section or
(c) from the CASE Support of Education Survey, Australia and New Zealand webpage (located at https://www.case.org/research/surveys/case-support-education-survey-australia-and-new-zealand)</t>
  </si>
  <si>
    <t>B-1 &gt;= (B-10*1000000)</t>
  </si>
  <si>
    <t>B-3 &gt;= (B-11*1000000)</t>
  </si>
  <si>
    <t>B-1&gt; = (E-3_1 + E-3_2 + E-3_3 + E-3_4 + E-3_5 + E-3_6)</t>
  </si>
  <si>
    <t>Sum of E-3 combined value of donations within all gift bands for all donors of new funds committed should be less than or equal to B-1 total new funds committed</t>
  </si>
  <si>
    <t>B-3&gt; = (E-4_1 + E-4_2 + E-4_3 + E-4_4 + E-4_5 + E-4_6)</t>
  </si>
  <si>
    <t>If H-10 &gt;0 means that H-4&gt;0</t>
  </si>
  <si>
    <t>If H-10 alumni relations staff is greater than 0, H-4 alumni relations staff costs cannot be 0</t>
  </si>
  <si>
    <t>If H-1 &gt;0 means that 
(H-9_1 + H-9_2)&gt;0</t>
  </si>
  <si>
    <t>If H-1 fundraising staff cost is greater than 0, H-9 fundraising staff cannot be 0</t>
  </si>
  <si>
    <t>If H-4 &gt;0 means that 
(H-11_1 + H-11_2)&gt;0</t>
  </si>
  <si>
    <t>If H-4 alumni relations staff cost is greater than 0, H-11 alumni relations staff cannot be 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</si>
</sst>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22" x14ac:knownFonts="1">
    <font>
      <sz val="11"/>
      <color theme="1"/>
      <name val="Calibri"/>
      <family val="2"/>
      <scheme val="minor"/>
    </font>
    <font>
      <b/>
      <sz val="11"/>
      <color theme="1"/>
      <name val="Calibri"/>
      <family val="2"/>
      <scheme val="minor"/>
    </font>
    <font>
      <sz val="10"/>
      <name val="Arial"/>
      <family val="2"/>
    </font>
    <font>
      <sz val="10"/>
      <name val="Calibri"/>
      <family val="2"/>
      <scheme val="minor"/>
    </font>
    <font>
      <b/>
      <sz val="26"/>
      <color theme="1"/>
      <name val="Calibri"/>
      <family val="2"/>
      <scheme val="minor"/>
    </font>
    <font>
      <b/>
      <sz val="12"/>
      <color theme="1"/>
      <name val="Calibri"/>
      <family val="2"/>
      <scheme val="minor"/>
    </font>
    <font>
      <b/>
      <sz val="12"/>
      <color rgb="FF000000"/>
      <name val="Calibri"/>
      <family val="2"/>
      <scheme val="minor"/>
    </font>
    <font>
      <sz val="14"/>
      <name val="Calibri"/>
      <family val="2"/>
      <scheme val="minor"/>
    </font>
    <font>
      <sz val="14"/>
      <color theme="1"/>
      <name val="Calibri"/>
      <family val="2"/>
      <scheme val="minor"/>
    </font>
    <font>
      <sz val="12"/>
      <color theme="1"/>
      <name val="Calibri"/>
      <family val="2"/>
      <scheme val="minor"/>
    </font>
    <font>
      <u/>
      <sz val="12"/>
      <color theme="1"/>
      <name val="Calibri"/>
      <family val="2"/>
      <scheme val="minor"/>
    </font>
    <font>
      <sz val="12"/>
      <color rgb="FFFF0000"/>
      <name val="Calibri"/>
      <family val="2"/>
      <scheme val="minor"/>
    </font>
    <font>
      <sz val="12"/>
      <color theme="4"/>
      <name val="Calibri"/>
      <family val="2"/>
      <scheme val="minor"/>
    </font>
    <font>
      <i/>
      <sz val="12"/>
      <color theme="1"/>
      <name val="Calibri"/>
      <family val="2"/>
      <scheme val="minor"/>
    </font>
    <font>
      <sz val="12"/>
      <color rgb="FF000000"/>
      <name val="Calibri"/>
    </font>
    <font>
      <sz val="12"/>
      <color rgb="FFFF0000"/>
      <name val="Calibri"/>
    </font>
    <font>
      <sz val="12"/>
      <color theme="1"/>
      <name val="Calibri"/>
    </font>
    <font>
      <sz val="12"/>
      <color rgb="FF4472C4"/>
      <name val="Calibri"/>
    </font>
    <font>
      <sz val="12"/>
      <color rgb="FF0070C0"/>
      <name val="Calibri"/>
    </font>
    <font>
      <sz val="11"/>
      <color theme="1"/>
      <name val="Calibri"/>
      <family val="2"/>
      <scheme val="minor"/>
    </font>
    <font>
      <u/>
      <sz val="11"/>
      <color theme="10"/>
      <name val="Calibri"/>
      <family val="2"/>
      <scheme val="minor"/>
    </font>
    <font>
      <sz val="12"/>
      <color theme="1"/>
      <name val="Calibri"/>
      <family val="2"/>
    </font>
  </fonts>
  <fills count="8">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5" tint="0.79998168889431442"/>
        <bgColor indexed="64"/>
      </patternFill>
    </fill>
  </fills>
  <borders count="1">
    <border>
      <left/>
      <right/>
      <top/>
      <bottom/>
      <diagonal/>
    </border>
  </borders>
  <cellStyleXfs count="4">
    <xf numFmtId="0" fontId="0" fillId="0" borderId="0"/>
    <xf numFmtId="0" fontId="2" fillId="0" borderId="0"/>
    <xf numFmtId="43" fontId="19" fillId="0" borderId="0" applyFont="0" applyFill="0" applyBorder="0" applyAlignment="0" applyProtection="0"/>
    <xf numFmtId="0" fontId="20" fillId="0" borderId="0" applyNumberFormat="0" applyFill="0" applyBorder="0" applyAlignment="0" applyProtection="0"/>
  </cellStyleXfs>
  <cellXfs count="65">
    <xf numFmtId="0" fontId="0" fillId="0" borderId="0" xfId="0"/>
    <xf numFmtId="0" fontId="0" fillId="0" borderId="0" xfId="0" applyAlignment="1">
      <alignment vertical="center"/>
    </xf>
    <xf numFmtId="0" fontId="3" fillId="0" borderId="0" xfId="1" applyFont="1" applyAlignment="1">
      <alignment horizontal="center" vertical="center"/>
    </xf>
    <xf numFmtId="0" fontId="4" fillId="0" borderId="0" xfId="1" applyFont="1" applyAlignment="1">
      <alignment vertical="center" wrapText="1"/>
    </xf>
    <xf numFmtId="0" fontId="3" fillId="0" borderId="0" xfId="1" applyFont="1"/>
    <xf numFmtId="0" fontId="3" fillId="0" borderId="0" xfId="1" applyFont="1" applyAlignment="1">
      <alignment wrapText="1"/>
    </xf>
    <xf numFmtId="0" fontId="0" fillId="0" borderId="0" xfId="0" applyAlignment="1">
      <alignment vertical="center" wrapText="1"/>
    </xf>
    <xf numFmtId="0" fontId="1" fillId="4" borderId="0" xfId="0" applyFont="1" applyFill="1" applyAlignment="1">
      <alignment horizontal="center" vertical="center" wrapText="1"/>
    </xf>
    <xf numFmtId="0" fontId="1" fillId="0" borderId="0" xfId="0" applyFont="1" applyAlignment="1">
      <alignment horizontal="center" vertical="center" wrapText="1"/>
    </xf>
    <xf numFmtId="0" fontId="0" fillId="0" borderId="0" xfId="0" applyAlignment="1">
      <alignment horizontal="left" vertical="center" wrapText="1"/>
    </xf>
    <xf numFmtId="0" fontId="0" fillId="0" borderId="0" xfId="0" applyAlignment="1">
      <alignment horizontal="center" vertical="center" wrapText="1"/>
    </xf>
    <xf numFmtId="0" fontId="6" fillId="4" borderId="0" xfId="0" applyFont="1" applyFill="1" applyAlignment="1">
      <alignment horizontal="center" vertical="center" wrapText="1"/>
    </xf>
    <xf numFmtId="0" fontId="6" fillId="3" borderId="0" xfId="0" applyFont="1" applyFill="1" applyAlignment="1">
      <alignment horizontal="center" vertical="center" wrapText="1"/>
    </xf>
    <xf numFmtId="0" fontId="7" fillId="2" borderId="0" xfId="1" applyFont="1" applyFill="1" applyAlignment="1">
      <alignment horizontal="center" vertical="center"/>
    </xf>
    <xf numFmtId="0" fontId="7" fillId="2" borderId="0" xfId="1" applyFont="1" applyFill="1" applyAlignment="1">
      <alignment vertical="center" wrapText="1"/>
    </xf>
    <xf numFmtId="0" fontId="7" fillId="0" borderId="0" xfId="1" applyFont="1" applyAlignment="1">
      <alignment horizontal="center" vertical="center"/>
    </xf>
    <xf numFmtId="0" fontId="7" fillId="0" borderId="0" xfId="1" applyFont="1" applyAlignment="1">
      <alignment vertical="center" wrapText="1"/>
    </xf>
    <xf numFmtId="0" fontId="7" fillId="0" borderId="0" xfId="1" applyFont="1" applyAlignment="1">
      <alignment horizontal="right" vertical="center"/>
    </xf>
    <xf numFmtId="0" fontId="7" fillId="0" borderId="0" xfId="1" applyFont="1" applyAlignment="1">
      <alignment wrapText="1"/>
    </xf>
    <xf numFmtId="0" fontId="7" fillId="0" borderId="0" xfId="1" applyFont="1" applyAlignment="1">
      <alignment vertical="center"/>
    </xf>
    <xf numFmtId="0" fontId="7" fillId="0" borderId="0" xfId="1" applyFont="1"/>
    <xf numFmtId="0" fontId="8" fillId="0" borderId="0" xfId="1" applyFont="1" applyAlignment="1">
      <alignment wrapText="1"/>
    </xf>
    <xf numFmtId="0" fontId="9" fillId="0" borderId="0" xfId="0" applyFont="1" applyAlignment="1">
      <alignment horizontal="center" vertical="center"/>
    </xf>
    <xf numFmtId="0" fontId="9" fillId="0" borderId="0" xfId="0" applyFont="1" applyAlignment="1">
      <alignment vertical="center"/>
    </xf>
    <xf numFmtId="0" fontId="5" fillId="4" borderId="0" xfId="0" applyFont="1" applyFill="1" applyAlignment="1">
      <alignment horizontal="center" vertical="center" wrapText="1"/>
    </xf>
    <xf numFmtId="0" fontId="9" fillId="0" borderId="0" xfId="0" applyFont="1" applyAlignment="1">
      <alignment vertical="center" wrapText="1"/>
    </xf>
    <xf numFmtId="0" fontId="5" fillId="3" borderId="0" xfId="0" applyFont="1" applyFill="1" applyAlignment="1">
      <alignment horizontal="center" vertical="center" wrapText="1"/>
    </xf>
    <xf numFmtId="0" fontId="9" fillId="5" borderId="0" xfId="0" applyFont="1" applyFill="1" applyAlignment="1">
      <alignment horizontal="left" vertical="center" wrapText="1"/>
    </xf>
    <xf numFmtId="0" fontId="5" fillId="0" borderId="0" xfId="0" applyFont="1" applyAlignment="1">
      <alignment horizontal="center" vertical="center" wrapText="1"/>
    </xf>
    <xf numFmtId="0" fontId="9" fillId="2" borderId="0" xfId="0" applyFont="1" applyFill="1" applyAlignment="1">
      <alignment horizontal="center" vertical="center"/>
    </xf>
    <xf numFmtId="0" fontId="9" fillId="0" borderId="0" xfId="0" applyFont="1" applyAlignment="1">
      <alignment horizontal="left" vertical="center" wrapText="1"/>
    </xf>
    <xf numFmtId="49" fontId="9" fillId="0" borderId="0" xfId="0" applyNumberFormat="1" applyFont="1" applyAlignment="1">
      <alignment vertical="center"/>
    </xf>
    <xf numFmtId="0" fontId="9" fillId="6" borderId="0" xfId="0" applyFont="1" applyFill="1" applyAlignment="1">
      <alignment horizontal="left" vertical="center" wrapText="1"/>
    </xf>
    <xf numFmtId="0" fontId="9" fillId="7" borderId="0" xfId="0" applyFont="1" applyFill="1" applyAlignment="1">
      <alignment vertical="center" wrapText="1"/>
    </xf>
    <xf numFmtId="0" fontId="11" fillId="0" borderId="0" xfId="0" applyFont="1" applyAlignment="1">
      <alignment horizontal="left" vertical="center" wrapText="1"/>
    </xf>
    <xf numFmtId="0" fontId="5" fillId="0" borderId="0" xfId="0" applyFont="1" applyAlignment="1">
      <alignment horizontal="left" vertical="center" wrapText="1"/>
    </xf>
    <xf numFmtId="49" fontId="9" fillId="2" borderId="0" xfId="0" applyNumberFormat="1" applyFont="1" applyFill="1" applyAlignment="1">
      <alignment horizontal="left" vertical="center" wrapText="1"/>
    </xf>
    <xf numFmtId="49" fontId="9" fillId="0" borderId="0" xfId="0" applyNumberFormat="1" applyFont="1" applyAlignment="1">
      <alignment horizontal="center" vertical="center"/>
    </xf>
    <xf numFmtId="0" fontId="9" fillId="7" borderId="0" xfId="0" applyFont="1" applyFill="1" applyAlignment="1">
      <alignment horizontal="center" vertical="center"/>
    </xf>
    <xf numFmtId="0" fontId="9" fillId="0" borderId="0" xfId="0" applyFont="1" applyAlignment="1">
      <alignment horizontal="right" vertical="center"/>
    </xf>
    <xf numFmtId="0" fontId="5" fillId="2" borderId="0" xfId="0" applyFont="1" applyFill="1" applyAlignment="1">
      <alignment horizontal="center" vertical="center" wrapText="1"/>
    </xf>
    <xf numFmtId="49" fontId="5" fillId="2" borderId="0" xfId="0" applyNumberFormat="1" applyFont="1" applyFill="1" applyAlignment="1">
      <alignment horizontal="center" vertical="center" wrapText="1"/>
    </xf>
    <xf numFmtId="0" fontId="9" fillId="0" borderId="0" xfId="0" applyFont="1" applyAlignment="1">
      <alignment horizontal="center" vertical="center" wrapText="1"/>
    </xf>
    <xf numFmtId="1" fontId="9" fillId="0" borderId="0" xfId="0" applyNumberFormat="1" applyFont="1" applyAlignment="1">
      <alignment vertical="center" wrapText="1"/>
    </xf>
    <xf numFmtId="2" fontId="9" fillId="0" borderId="0" xfId="0" applyNumberFormat="1" applyFont="1" applyAlignment="1">
      <alignment vertical="center" wrapText="1"/>
    </xf>
    <xf numFmtId="1" fontId="9" fillId="6" borderId="0" xfId="0" applyNumberFormat="1" applyFont="1" applyFill="1" applyAlignment="1">
      <alignment vertical="center" wrapText="1"/>
    </xf>
    <xf numFmtId="49" fontId="9" fillId="2" borderId="0" xfId="0" applyNumberFormat="1" applyFont="1" applyFill="1" applyAlignment="1">
      <alignment horizontal="center" vertical="center" wrapText="1"/>
    </xf>
    <xf numFmtId="2" fontId="9" fillId="6" borderId="0" xfId="0" applyNumberFormat="1" applyFont="1" applyFill="1" applyAlignment="1">
      <alignment vertical="center" wrapText="1"/>
    </xf>
    <xf numFmtId="4" fontId="11" fillId="2" borderId="0" xfId="0" applyNumberFormat="1" applyFont="1" applyFill="1" applyAlignment="1">
      <alignment vertical="center" wrapText="1"/>
    </xf>
    <xf numFmtId="49" fontId="9" fillId="0" borderId="0" xfId="0" applyNumberFormat="1" applyFont="1" applyAlignment="1">
      <alignment vertical="center" wrapText="1"/>
    </xf>
    <xf numFmtId="0" fontId="9" fillId="2" borderId="0" xfId="0" applyFont="1" applyFill="1" applyAlignment="1">
      <alignment vertical="center" wrapText="1"/>
    </xf>
    <xf numFmtId="14" fontId="9" fillId="0" borderId="0" xfId="0" applyNumberFormat="1" applyFont="1" applyAlignment="1">
      <alignment vertical="center" wrapText="1"/>
    </xf>
    <xf numFmtId="0" fontId="9" fillId="0" borderId="0" xfId="0" applyFont="1" applyAlignment="1">
      <alignment horizontal="right" vertical="center" wrapText="1"/>
    </xf>
    <xf numFmtId="0" fontId="9" fillId="2" borderId="0" xfId="0" applyFont="1" applyFill="1" applyAlignment="1">
      <alignment horizontal="center" vertical="center" wrapText="1"/>
    </xf>
    <xf numFmtId="0" fontId="13" fillId="0" borderId="0" xfId="0" applyFont="1" applyAlignment="1">
      <alignment horizontal="center" vertical="center"/>
    </xf>
    <xf numFmtId="0" fontId="13" fillId="0" borderId="0" xfId="0" applyFont="1" applyAlignment="1">
      <alignment vertical="center" wrapText="1"/>
    </xf>
    <xf numFmtId="49" fontId="13" fillId="2" borderId="0" xfId="0" applyNumberFormat="1" applyFont="1" applyFill="1" applyAlignment="1">
      <alignment horizontal="center" vertical="center" wrapText="1"/>
    </xf>
    <xf numFmtId="0" fontId="13" fillId="0" borderId="0" xfId="0" applyFont="1" applyAlignment="1">
      <alignment horizontal="center" vertical="center" wrapText="1"/>
    </xf>
    <xf numFmtId="0" fontId="13" fillId="7" borderId="0" xfId="0" applyFont="1" applyFill="1" applyAlignment="1">
      <alignment horizontal="center" vertical="center"/>
    </xf>
    <xf numFmtId="0" fontId="13" fillId="7" borderId="0" xfId="0" applyFont="1" applyFill="1" applyAlignment="1">
      <alignment vertical="center" wrapText="1"/>
    </xf>
    <xf numFmtId="0" fontId="16" fillId="0" borderId="0" xfId="0" applyFont="1" applyAlignment="1">
      <alignment vertical="center" wrapText="1"/>
    </xf>
    <xf numFmtId="0" fontId="16" fillId="0" borderId="0" xfId="0" applyFont="1" applyAlignment="1">
      <alignment horizontal="left" vertical="center" wrapText="1"/>
    </xf>
    <xf numFmtId="49" fontId="20" fillId="0" borderId="0" xfId="3" applyNumberFormat="1" applyAlignment="1">
      <alignment vertical="center"/>
    </xf>
    <xf numFmtId="43" fontId="9" fillId="0" borderId="0" xfId="2" applyFont="1" applyAlignment="1">
      <alignment horizontal="center" vertical="center"/>
    </xf>
    <xf numFmtId="0" fontId="21" fillId="0" borderId="0" xfId="0" applyFont="1" applyAlignment="1">
      <alignment vertical="center" wrapText="1"/>
    </xf>
  </cellXfs>
  <cellStyles count="4">
    <cellStyle name="Comma" xfId="2" builtinId="3"/>
    <cellStyle name="Hyperlink" xfId="3" builtinId="8"/>
    <cellStyle name="Normal" xfId="0" builtinId="0"/>
    <cellStyle name="Normal 2" xfId="1" xr:uid="{70ADBF34-B406-4C8D-ABA5-25D23EC98BB1}"/>
  </cellStyles>
  <dxfs count="234">
    <dxf>
      <alignment horizontal="general" vertical="center" textRotation="0" wrapText="0" indent="0" justifyLastLine="0" shrinkToFit="0" readingOrder="0"/>
    </dxf>
    <dxf>
      <alignment horizontal="general" vertical="center" textRotation="0" wrapText="0" indent="0" justifyLastLine="0" shrinkToFit="0" readingOrder="0"/>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371203</xdr:colOff>
      <xdr:row>0</xdr:row>
      <xdr:rowOff>363584</xdr:rowOff>
    </xdr:from>
    <xdr:to>
      <xdr:col>0</xdr:col>
      <xdr:colOff>1190353</xdr:colOff>
      <xdr:row>0</xdr:row>
      <xdr:rowOff>1182734</xdr:rowOff>
    </xdr:to>
    <xdr:pic>
      <xdr:nvPicPr>
        <xdr:cNvPr id="5" name="Picture 4">
          <a:extLst>
            <a:ext uri="{FF2B5EF4-FFF2-40B4-BE49-F238E27FC236}">
              <a16:creationId xmlns:a16="http://schemas.microsoft.com/office/drawing/2014/main" id="{1615B1F9-5C2E-4ECE-9042-1496460354A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371203" y="363584"/>
          <a:ext cx="81915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B2E6F71-F826-4256-8700-F4823BF2381A}" name="Table1" displayName="Table1" ref="B1:B51" totalsRowShown="0" dataDxfId="1">
  <autoFilter ref="B1:B51" xr:uid="{2C44DCDD-68DC-4D50-82F1-7B998552FA69}"/>
  <sortState xmlns:xlrd2="http://schemas.microsoft.com/office/spreadsheetml/2017/richdata2" ref="B2:B51">
    <sortCondition ref="B2:B51"/>
  </sortState>
  <tableColumns count="1">
    <tableColumn id="1" xr3:uid="{AF60C3B6-3AC8-404B-9CD9-771CED71D406}" name="A-1: Institution's name"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7528082-4C51-42A4-9208-9CBCCC7EF0BF}" name="Table2" displayName="Table2" ref="D1:D9" totalsRowShown="0">
  <autoFilter ref="D1:D9" xr:uid="{0E78E983-5023-495D-BDCC-2257414CAB6B}"/>
  <tableColumns count="1">
    <tableColumn id="1" xr3:uid="{D2E1961F-CA9A-4101-A570-2BD630A0E488}" name="A-7: To whom does the Director of Development report?"/>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F7AE0813-4479-492F-9E5E-40021EA12BD9}" name="Table4" displayName="Table4" ref="F1:F3" totalsRowShown="0">
  <autoFilter ref="F1:F3" xr:uid="{B6687860-8CA1-4A19-8108-4A610EAAB66F}"/>
  <tableColumns count="1">
    <tableColumn id="1" xr3:uid="{B80E5070-68FD-4AA8-8026-83678F2E102B}" name="A-8: Do you have any overseas offices (including staff) responsible for local fundraising?"/>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AA69F4E8-9E0F-4EA5-96EC-9AA6D8DB391B}" name="Table5" displayName="Table5" ref="H1:H4" totalsRowShown="0">
  <autoFilter ref="H1:H4" xr:uid="{53EF0A2E-74F4-458B-9C03-28D14D24A0A3}"/>
  <tableColumns count="1">
    <tableColumn id="1" xr3:uid="{31622E4F-8B58-427D-BD3D-3B07B5B50899}" name="A-10: Is your institution engaged in clinical medicine?"/>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6591BC82-7E15-4599-964A-DCAA370A10DE}" name="Table6" displayName="Table6" ref="J1:J3" totalsRowShown="0">
  <autoFilter ref="J1:J3" xr:uid="{BF44AA54-81AB-4B2C-AE89-505306E7B54E}"/>
  <tableColumns count="1">
    <tableColumn id="1" xr3:uid="{5E72B719-134C-4D1C-AD80-C6DC0881C9BB}" name="A-11: In what currency will you be reporting your answers?"/>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A04D07BA-7D39-4E2F-A066-EA0B58378B8D}" name="Table7" displayName="Table7" ref="L1:L9" totalsRowShown="0">
  <autoFilter ref="L1:L9" xr:uid="{2657FD06-AB7B-4FD9-A75B-ED8DB07620B1}"/>
  <tableColumns count="1">
    <tableColumn id="1" xr3:uid="{096A1066-83E1-4702-8EAC-ADB26503D843}" name="B-7: What was the source of the largest new pledge secured by your institution in the survey year?"/>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C0287718-3449-4A82-A9A3-998DC1678CBC}" name="Table8" displayName="Table8" ref="N1:N9" totalsRowShown="0">
  <autoFilter ref="N1:N9" xr:uid="{06DE6CF1-2675-4A41-90EF-9DC0392CA394}"/>
  <tableColumns count="1">
    <tableColumn id="1" xr3:uid="{51237230-ED79-466E-B45E-2F8F66D243F7}" name="B-9: What was the source of the largest cash gift received by your institution in the survey year?"/>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E52C5B4B-4C1F-41E2-8940-BFF0DC1EA88E}" name="Table9" displayName="Table9" ref="P1:P3" totalsRowShown="0">
  <autoFilter ref="P1:P3" xr:uid="{AC68ABA8-1C8D-423B-9C80-8D3A11850922}"/>
  <tableColumns count="1">
    <tableColumn id="1" xr3:uid="{E8D63162-1C7A-444C-8D39-4D9606CAADAE}" name="G-1: As at December of the survey year, were you in a capital campaign (including a quiet phase) for the institution as a whole?"/>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table" Target="../tables/table8.xml"/><Relationship Id="rId3" Type="http://schemas.openxmlformats.org/officeDocument/2006/relationships/table" Target="../tables/table3.xml"/><Relationship Id="rId7" Type="http://schemas.openxmlformats.org/officeDocument/2006/relationships/table" Target="../tables/table7.xml"/><Relationship Id="rId2" Type="http://schemas.openxmlformats.org/officeDocument/2006/relationships/table" Target="../tables/table2.xml"/><Relationship Id="rId1" Type="http://schemas.openxmlformats.org/officeDocument/2006/relationships/table" Target="../tables/table1.xml"/><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392C7F-D887-42E1-92D7-E0C08E914C73}">
  <dimension ref="A1:O21"/>
  <sheetViews>
    <sheetView tabSelected="1" zoomScale="70" zoomScaleNormal="70" workbookViewId="0">
      <selection activeCell="B1" sqref="B1"/>
    </sheetView>
  </sheetViews>
  <sheetFormatPr defaultRowHeight="12.9" x14ac:dyDescent="0.5"/>
  <cols>
    <col min="1" max="1" width="20.41796875" style="2" customWidth="1"/>
    <col min="2" max="2" width="208.83984375" style="5" customWidth="1"/>
    <col min="3" max="256" width="9.15625" style="4"/>
    <col min="257" max="257" width="26.26171875" style="4" customWidth="1"/>
    <col min="258" max="258" width="140.83984375" style="4" bestFit="1" customWidth="1"/>
    <col min="259" max="512" width="9.15625" style="4"/>
    <col min="513" max="513" width="26.26171875" style="4" customWidth="1"/>
    <col min="514" max="514" width="140.83984375" style="4" bestFit="1" customWidth="1"/>
    <col min="515" max="768" width="9.15625" style="4"/>
    <col min="769" max="769" width="26.26171875" style="4" customWidth="1"/>
    <col min="770" max="770" width="140.83984375" style="4" bestFit="1" customWidth="1"/>
    <col min="771" max="1024" width="9.15625" style="4"/>
    <col min="1025" max="1025" width="26.26171875" style="4" customWidth="1"/>
    <col min="1026" max="1026" width="140.83984375" style="4" bestFit="1" customWidth="1"/>
    <col min="1027" max="1280" width="9.15625" style="4"/>
    <col min="1281" max="1281" width="26.26171875" style="4" customWidth="1"/>
    <col min="1282" max="1282" width="140.83984375" style="4" bestFit="1" customWidth="1"/>
    <col min="1283" max="1536" width="9.15625" style="4"/>
    <col min="1537" max="1537" width="26.26171875" style="4" customWidth="1"/>
    <col min="1538" max="1538" width="140.83984375" style="4" bestFit="1" customWidth="1"/>
    <col min="1539" max="1792" width="9.15625" style="4"/>
    <col min="1793" max="1793" width="26.26171875" style="4" customWidth="1"/>
    <col min="1794" max="1794" width="140.83984375" style="4" bestFit="1" customWidth="1"/>
    <col min="1795" max="2048" width="9.15625" style="4"/>
    <col min="2049" max="2049" width="26.26171875" style="4" customWidth="1"/>
    <col min="2050" max="2050" width="140.83984375" style="4" bestFit="1" customWidth="1"/>
    <col min="2051" max="2304" width="9.15625" style="4"/>
    <col min="2305" max="2305" width="26.26171875" style="4" customWidth="1"/>
    <col min="2306" max="2306" width="140.83984375" style="4" bestFit="1" customWidth="1"/>
    <col min="2307" max="2560" width="9.15625" style="4"/>
    <col min="2561" max="2561" width="26.26171875" style="4" customWidth="1"/>
    <col min="2562" max="2562" width="140.83984375" style="4" bestFit="1" customWidth="1"/>
    <col min="2563" max="2816" width="9.15625" style="4"/>
    <col min="2817" max="2817" width="26.26171875" style="4" customWidth="1"/>
    <col min="2818" max="2818" width="140.83984375" style="4" bestFit="1" customWidth="1"/>
    <col min="2819" max="3072" width="9.15625" style="4"/>
    <col min="3073" max="3073" width="26.26171875" style="4" customWidth="1"/>
    <col min="3074" max="3074" width="140.83984375" style="4" bestFit="1" customWidth="1"/>
    <col min="3075" max="3328" width="9.15625" style="4"/>
    <col min="3329" max="3329" width="26.26171875" style="4" customWidth="1"/>
    <col min="3330" max="3330" width="140.83984375" style="4" bestFit="1" customWidth="1"/>
    <col min="3331" max="3584" width="9.15625" style="4"/>
    <col min="3585" max="3585" width="26.26171875" style="4" customWidth="1"/>
    <col min="3586" max="3586" width="140.83984375" style="4" bestFit="1" customWidth="1"/>
    <col min="3587" max="3840" width="9.15625" style="4"/>
    <col min="3841" max="3841" width="26.26171875" style="4" customWidth="1"/>
    <col min="3842" max="3842" width="140.83984375" style="4" bestFit="1" customWidth="1"/>
    <col min="3843" max="4096" width="9.15625" style="4"/>
    <col min="4097" max="4097" width="26.26171875" style="4" customWidth="1"/>
    <col min="4098" max="4098" width="140.83984375" style="4" bestFit="1" customWidth="1"/>
    <col min="4099" max="4352" width="9.15625" style="4"/>
    <col min="4353" max="4353" width="26.26171875" style="4" customWidth="1"/>
    <col min="4354" max="4354" width="140.83984375" style="4" bestFit="1" customWidth="1"/>
    <col min="4355" max="4608" width="9.15625" style="4"/>
    <col min="4609" max="4609" width="26.26171875" style="4" customWidth="1"/>
    <col min="4610" max="4610" width="140.83984375" style="4" bestFit="1" customWidth="1"/>
    <col min="4611" max="4864" width="9.15625" style="4"/>
    <col min="4865" max="4865" width="26.26171875" style="4" customWidth="1"/>
    <col min="4866" max="4866" width="140.83984375" style="4" bestFit="1" customWidth="1"/>
    <col min="4867" max="5120" width="9.15625" style="4"/>
    <col min="5121" max="5121" width="26.26171875" style="4" customWidth="1"/>
    <col min="5122" max="5122" width="140.83984375" style="4" bestFit="1" customWidth="1"/>
    <col min="5123" max="5376" width="9.15625" style="4"/>
    <col min="5377" max="5377" width="26.26171875" style="4" customWidth="1"/>
    <col min="5378" max="5378" width="140.83984375" style="4" bestFit="1" customWidth="1"/>
    <col min="5379" max="5632" width="9.15625" style="4"/>
    <col min="5633" max="5633" width="26.26171875" style="4" customWidth="1"/>
    <col min="5634" max="5634" width="140.83984375" style="4" bestFit="1" customWidth="1"/>
    <col min="5635" max="5888" width="9.15625" style="4"/>
    <col min="5889" max="5889" width="26.26171875" style="4" customWidth="1"/>
    <col min="5890" max="5890" width="140.83984375" style="4" bestFit="1" customWidth="1"/>
    <col min="5891" max="6144" width="9.15625" style="4"/>
    <col min="6145" max="6145" width="26.26171875" style="4" customWidth="1"/>
    <col min="6146" max="6146" width="140.83984375" style="4" bestFit="1" customWidth="1"/>
    <col min="6147" max="6400" width="9.15625" style="4"/>
    <col min="6401" max="6401" width="26.26171875" style="4" customWidth="1"/>
    <col min="6402" max="6402" width="140.83984375" style="4" bestFit="1" customWidth="1"/>
    <col min="6403" max="6656" width="9.15625" style="4"/>
    <col min="6657" max="6657" width="26.26171875" style="4" customWidth="1"/>
    <col min="6658" max="6658" width="140.83984375" style="4" bestFit="1" customWidth="1"/>
    <col min="6659" max="6912" width="9.15625" style="4"/>
    <col min="6913" max="6913" width="26.26171875" style="4" customWidth="1"/>
    <col min="6914" max="6914" width="140.83984375" style="4" bestFit="1" customWidth="1"/>
    <col min="6915" max="7168" width="9.15625" style="4"/>
    <col min="7169" max="7169" width="26.26171875" style="4" customWidth="1"/>
    <col min="7170" max="7170" width="140.83984375" style="4" bestFit="1" customWidth="1"/>
    <col min="7171" max="7424" width="9.15625" style="4"/>
    <col min="7425" max="7425" width="26.26171875" style="4" customWidth="1"/>
    <col min="7426" max="7426" width="140.83984375" style="4" bestFit="1" customWidth="1"/>
    <col min="7427" max="7680" width="9.15625" style="4"/>
    <col min="7681" max="7681" width="26.26171875" style="4" customWidth="1"/>
    <col min="7682" max="7682" width="140.83984375" style="4" bestFit="1" customWidth="1"/>
    <col min="7683" max="7936" width="9.15625" style="4"/>
    <col min="7937" max="7937" width="26.26171875" style="4" customWidth="1"/>
    <col min="7938" max="7938" width="140.83984375" style="4" bestFit="1" customWidth="1"/>
    <col min="7939" max="8192" width="9.15625" style="4"/>
    <col min="8193" max="8193" width="26.26171875" style="4" customWidth="1"/>
    <col min="8194" max="8194" width="140.83984375" style="4" bestFit="1" customWidth="1"/>
    <col min="8195" max="8448" width="9.15625" style="4"/>
    <col min="8449" max="8449" width="26.26171875" style="4" customWidth="1"/>
    <col min="8450" max="8450" width="140.83984375" style="4" bestFit="1" customWidth="1"/>
    <col min="8451" max="8704" width="9.15625" style="4"/>
    <col min="8705" max="8705" width="26.26171875" style="4" customWidth="1"/>
    <col min="8706" max="8706" width="140.83984375" style="4" bestFit="1" customWidth="1"/>
    <col min="8707" max="8960" width="9.15625" style="4"/>
    <col min="8961" max="8961" width="26.26171875" style="4" customWidth="1"/>
    <col min="8962" max="8962" width="140.83984375" style="4" bestFit="1" customWidth="1"/>
    <col min="8963" max="9216" width="9.15625" style="4"/>
    <col min="9217" max="9217" width="26.26171875" style="4" customWidth="1"/>
    <col min="9218" max="9218" width="140.83984375" style="4" bestFit="1" customWidth="1"/>
    <col min="9219" max="9472" width="9.15625" style="4"/>
    <col min="9473" max="9473" width="26.26171875" style="4" customWidth="1"/>
    <col min="9474" max="9474" width="140.83984375" style="4" bestFit="1" customWidth="1"/>
    <col min="9475" max="9728" width="9.15625" style="4"/>
    <col min="9729" max="9729" width="26.26171875" style="4" customWidth="1"/>
    <col min="9730" max="9730" width="140.83984375" style="4" bestFit="1" customWidth="1"/>
    <col min="9731" max="9984" width="9.15625" style="4"/>
    <col min="9985" max="9985" width="26.26171875" style="4" customWidth="1"/>
    <col min="9986" max="9986" width="140.83984375" style="4" bestFit="1" customWidth="1"/>
    <col min="9987" max="10240" width="9.15625" style="4"/>
    <col min="10241" max="10241" width="26.26171875" style="4" customWidth="1"/>
    <col min="10242" max="10242" width="140.83984375" style="4" bestFit="1" customWidth="1"/>
    <col min="10243" max="10496" width="9.15625" style="4"/>
    <col min="10497" max="10497" width="26.26171875" style="4" customWidth="1"/>
    <col min="10498" max="10498" width="140.83984375" style="4" bestFit="1" customWidth="1"/>
    <col min="10499" max="10752" width="9.15625" style="4"/>
    <col min="10753" max="10753" width="26.26171875" style="4" customWidth="1"/>
    <col min="10754" max="10754" width="140.83984375" style="4" bestFit="1" customWidth="1"/>
    <col min="10755" max="11008" width="9.15625" style="4"/>
    <col min="11009" max="11009" width="26.26171875" style="4" customWidth="1"/>
    <col min="11010" max="11010" width="140.83984375" style="4" bestFit="1" customWidth="1"/>
    <col min="11011" max="11264" width="9.15625" style="4"/>
    <col min="11265" max="11265" width="26.26171875" style="4" customWidth="1"/>
    <col min="11266" max="11266" width="140.83984375" style="4" bestFit="1" customWidth="1"/>
    <col min="11267" max="11520" width="9.15625" style="4"/>
    <col min="11521" max="11521" width="26.26171875" style="4" customWidth="1"/>
    <col min="11522" max="11522" width="140.83984375" style="4" bestFit="1" customWidth="1"/>
    <col min="11523" max="11776" width="9.15625" style="4"/>
    <col min="11777" max="11777" width="26.26171875" style="4" customWidth="1"/>
    <col min="11778" max="11778" width="140.83984375" style="4" bestFit="1" customWidth="1"/>
    <col min="11779" max="12032" width="9.15625" style="4"/>
    <col min="12033" max="12033" width="26.26171875" style="4" customWidth="1"/>
    <col min="12034" max="12034" width="140.83984375" style="4" bestFit="1" customWidth="1"/>
    <col min="12035" max="12288" width="9.15625" style="4"/>
    <col min="12289" max="12289" width="26.26171875" style="4" customWidth="1"/>
    <col min="12290" max="12290" width="140.83984375" style="4" bestFit="1" customWidth="1"/>
    <col min="12291" max="12544" width="9.15625" style="4"/>
    <col min="12545" max="12545" width="26.26171875" style="4" customWidth="1"/>
    <col min="12546" max="12546" width="140.83984375" style="4" bestFit="1" customWidth="1"/>
    <col min="12547" max="12800" width="9.15625" style="4"/>
    <col min="12801" max="12801" width="26.26171875" style="4" customWidth="1"/>
    <col min="12802" max="12802" width="140.83984375" style="4" bestFit="1" customWidth="1"/>
    <col min="12803" max="13056" width="9.15625" style="4"/>
    <col min="13057" max="13057" width="26.26171875" style="4" customWidth="1"/>
    <col min="13058" max="13058" width="140.83984375" style="4" bestFit="1" customWidth="1"/>
    <col min="13059" max="13312" width="9.15625" style="4"/>
    <col min="13313" max="13313" width="26.26171875" style="4" customWidth="1"/>
    <col min="13314" max="13314" width="140.83984375" style="4" bestFit="1" customWidth="1"/>
    <col min="13315" max="13568" width="9.15625" style="4"/>
    <col min="13569" max="13569" width="26.26171875" style="4" customWidth="1"/>
    <col min="13570" max="13570" width="140.83984375" style="4" bestFit="1" customWidth="1"/>
    <col min="13571" max="13824" width="9.15625" style="4"/>
    <col min="13825" max="13825" width="26.26171875" style="4" customWidth="1"/>
    <col min="13826" max="13826" width="140.83984375" style="4" bestFit="1" customWidth="1"/>
    <col min="13827" max="14080" width="9.15625" style="4"/>
    <col min="14081" max="14081" width="26.26171875" style="4" customWidth="1"/>
    <col min="14082" max="14082" width="140.83984375" style="4" bestFit="1" customWidth="1"/>
    <col min="14083" max="14336" width="9.15625" style="4"/>
    <col min="14337" max="14337" width="26.26171875" style="4" customWidth="1"/>
    <col min="14338" max="14338" width="140.83984375" style="4" bestFit="1" customWidth="1"/>
    <col min="14339" max="14592" width="9.15625" style="4"/>
    <col min="14593" max="14593" width="26.26171875" style="4" customWidth="1"/>
    <col min="14594" max="14594" width="140.83984375" style="4" bestFit="1" customWidth="1"/>
    <col min="14595" max="14848" width="9.15625" style="4"/>
    <col min="14849" max="14849" width="26.26171875" style="4" customWidth="1"/>
    <col min="14850" max="14850" width="140.83984375" style="4" bestFit="1" customWidth="1"/>
    <col min="14851" max="15104" width="9.15625" style="4"/>
    <col min="15105" max="15105" width="26.26171875" style="4" customWidth="1"/>
    <col min="15106" max="15106" width="140.83984375" style="4" bestFit="1" customWidth="1"/>
    <col min="15107" max="15360" width="9.15625" style="4"/>
    <col min="15361" max="15361" width="26.26171875" style="4" customWidth="1"/>
    <col min="15362" max="15362" width="140.83984375" style="4" bestFit="1" customWidth="1"/>
    <col min="15363" max="15616" width="9.15625" style="4"/>
    <col min="15617" max="15617" width="26.26171875" style="4" customWidth="1"/>
    <col min="15618" max="15618" width="140.83984375" style="4" bestFit="1" customWidth="1"/>
    <col min="15619" max="15872" width="9.15625" style="4"/>
    <col min="15873" max="15873" width="26.26171875" style="4" customWidth="1"/>
    <col min="15874" max="15874" width="140.83984375" style="4" bestFit="1" customWidth="1"/>
    <col min="15875" max="16128" width="9.15625" style="4"/>
    <col min="16129" max="16129" width="26.26171875" style="4" customWidth="1"/>
    <col min="16130" max="16130" width="140.83984375" style="4" bestFit="1" customWidth="1"/>
    <col min="16131" max="16384" width="9.15625" style="4"/>
  </cols>
  <sheetData>
    <row r="1" spans="1:15" ht="123" customHeight="1" x14ac:dyDescent="0.5">
      <c r="B1" s="3" t="s">
        <v>0</v>
      </c>
      <c r="D1" s="2"/>
    </row>
    <row r="2" spans="1:15" s="20" customFormat="1" ht="25.5" customHeight="1" x14ac:dyDescent="0.7">
      <c r="A2" s="13" t="s">
        <v>1</v>
      </c>
      <c r="B2" s="14" t="s">
        <v>2</v>
      </c>
      <c r="C2" s="19"/>
      <c r="D2" s="19"/>
      <c r="E2" s="19"/>
      <c r="F2" s="19"/>
      <c r="G2" s="19"/>
      <c r="H2" s="19"/>
      <c r="I2" s="19"/>
      <c r="J2" s="19"/>
      <c r="K2" s="19"/>
      <c r="L2" s="19"/>
      <c r="M2" s="19"/>
      <c r="N2" s="19"/>
      <c r="O2" s="19"/>
    </row>
    <row r="3" spans="1:15" s="20" customFormat="1" ht="76.5" customHeight="1" x14ac:dyDescent="0.7">
      <c r="A3" s="15">
        <v>1</v>
      </c>
      <c r="B3" s="16" t="s">
        <v>3</v>
      </c>
      <c r="C3" s="19"/>
      <c r="D3" s="19"/>
      <c r="E3" s="19"/>
      <c r="F3" s="19"/>
      <c r="G3" s="19"/>
      <c r="H3" s="19"/>
      <c r="I3" s="19"/>
      <c r="J3" s="19"/>
      <c r="K3" s="19"/>
      <c r="L3" s="19"/>
      <c r="M3" s="19"/>
      <c r="N3" s="19"/>
      <c r="O3" s="19"/>
    </row>
    <row r="4" spans="1:15" s="20" customFormat="1" ht="25.5" customHeight="1" x14ac:dyDescent="0.7">
      <c r="A4" s="15">
        <v>2</v>
      </c>
      <c r="B4" s="16" t="s">
        <v>439</v>
      </c>
      <c r="C4" s="16" t="s">
        <v>4</v>
      </c>
      <c r="D4" s="16"/>
      <c r="E4" s="16"/>
      <c r="F4" s="16"/>
      <c r="G4" s="16"/>
      <c r="H4" s="16"/>
      <c r="I4" s="16"/>
      <c r="J4" s="16"/>
      <c r="K4" s="16"/>
      <c r="L4" s="16"/>
      <c r="M4" s="16"/>
      <c r="N4" s="16"/>
      <c r="O4" s="16"/>
    </row>
    <row r="5" spans="1:15" s="20" customFormat="1" ht="25.5" customHeight="1" x14ac:dyDescent="0.7">
      <c r="A5" s="17" t="s">
        <v>5</v>
      </c>
      <c r="B5" s="16" t="s">
        <v>6</v>
      </c>
      <c r="C5" s="19"/>
      <c r="D5" s="19"/>
      <c r="E5" s="19"/>
      <c r="F5" s="19"/>
      <c r="G5" s="19"/>
      <c r="H5" s="19"/>
      <c r="I5" s="19"/>
      <c r="J5" s="19"/>
      <c r="K5" s="19"/>
      <c r="L5" s="19"/>
      <c r="M5" s="16"/>
      <c r="N5" s="16"/>
      <c r="O5" s="16"/>
    </row>
    <row r="6" spans="1:15" s="20" customFormat="1" ht="25.5" customHeight="1" x14ac:dyDescent="0.7">
      <c r="A6" s="17" t="s">
        <v>7</v>
      </c>
      <c r="B6" s="16" t="s">
        <v>8</v>
      </c>
      <c r="C6" s="19"/>
      <c r="D6" s="19"/>
      <c r="E6" s="19"/>
      <c r="F6" s="19"/>
      <c r="G6" s="19"/>
      <c r="H6" s="19"/>
      <c r="I6" s="19"/>
      <c r="J6" s="19"/>
      <c r="K6" s="19"/>
      <c r="L6" s="19"/>
      <c r="M6" s="16"/>
      <c r="N6" s="16"/>
      <c r="O6" s="16"/>
    </row>
    <row r="7" spans="1:15" s="20" customFormat="1" ht="25.5" customHeight="1" x14ac:dyDescent="0.7">
      <c r="A7" s="17" t="s">
        <v>9</v>
      </c>
      <c r="B7" s="16" t="s">
        <v>10</v>
      </c>
      <c r="C7" s="19"/>
      <c r="D7" s="19"/>
      <c r="E7" s="19"/>
      <c r="F7" s="19"/>
      <c r="G7" s="19"/>
      <c r="H7" s="19"/>
      <c r="I7" s="19"/>
      <c r="J7" s="19"/>
      <c r="K7" s="19"/>
      <c r="L7" s="19"/>
      <c r="M7" s="19"/>
      <c r="N7" s="19"/>
      <c r="O7" s="19"/>
    </row>
    <row r="8" spans="1:15" s="20" customFormat="1" ht="18.3" x14ac:dyDescent="0.7">
      <c r="A8" s="17" t="s">
        <v>11</v>
      </c>
      <c r="B8" s="18" t="s">
        <v>12</v>
      </c>
    </row>
    <row r="9" spans="1:15" s="20" customFormat="1" ht="18.3" x14ac:dyDescent="0.7">
      <c r="A9" s="17" t="s">
        <v>13</v>
      </c>
      <c r="B9" s="21" t="s">
        <v>14</v>
      </c>
    </row>
    <row r="10" spans="1:15" s="20" customFormat="1" ht="18.3" x14ac:dyDescent="0.7">
      <c r="A10" s="17" t="s">
        <v>15</v>
      </c>
      <c r="B10" s="18" t="s">
        <v>440</v>
      </c>
    </row>
    <row r="11" spans="1:15" s="20" customFormat="1" ht="18.3" x14ac:dyDescent="0.7">
      <c r="A11" s="17" t="s">
        <v>16</v>
      </c>
      <c r="B11" s="18" t="s">
        <v>441</v>
      </c>
    </row>
    <row r="12" spans="1:15" s="20" customFormat="1" ht="18.3" x14ac:dyDescent="0.7">
      <c r="A12" s="15">
        <v>3</v>
      </c>
      <c r="B12" s="18" t="s">
        <v>17</v>
      </c>
    </row>
    <row r="13" spans="1:15" s="20" customFormat="1" ht="18.3" x14ac:dyDescent="0.7">
      <c r="A13" s="15" t="s">
        <v>18</v>
      </c>
      <c r="B13" s="18" t="s">
        <v>19</v>
      </c>
    </row>
    <row r="14" spans="1:15" s="20" customFormat="1" ht="18.3" x14ac:dyDescent="0.7">
      <c r="A14" s="15" t="s">
        <v>20</v>
      </c>
      <c r="B14" s="18" t="s">
        <v>21</v>
      </c>
    </row>
    <row r="15" spans="1:15" s="20" customFormat="1" ht="18.3" x14ac:dyDescent="0.7">
      <c r="A15" s="15" t="s">
        <v>22</v>
      </c>
      <c r="B15" s="18" t="s">
        <v>23</v>
      </c>
    </row>
    <row r="16" spans="1:15" s="20" customFormat="1" ht="36.6" x14ac:dyDescent="0.7">
      <c r="A16" s="15" t="s">
        <v>24</v>
      </c>
      <c r="B16" s="18" t="s">
        <v>25</v>
      </c>
    </row>
    <row r="17" spans="1:2" s="20" customFormat="1" ht="54.9" x14ac:dyDescent="0.7">
      <c r="A17" s="15">
        <v>4</v>
      </c>
      <c r="B17" s="18" t="s">
        <v>26</v>
      </c>
    </row>
    <row r="18" spans="1:2" s="20" customFormat="1" ht="146.4" x14ac:dyDescent="0.7">
      <c r="A18" s="15">
        <v>5</v>
      </c>
      <c r="B18" s="18" t="s">
        <v>442</v>
      </c>
    </row>
    <row r="19" spans="1:2" s="20" customFormat="1" ht="73.2" x14ac:dyDescent="0.7">
      <c r="A19" s="15">
        <v>6</v>
      </c>
      <c r="B19" s="18" t="s">
        <v>443</v>
      </c>
    </row>
    <row r="20" spans="1:2" s="20" customFormat="1" ht="18.3" x14ac:dyDescent="0.7">
      <c r="A20" s="15">
        <v>7</v>
      </c>
      <c r="B20" s="18" t="s">
        <v>27</v>
      </c>
    </row>
    <row r="21" spans="1:2" s="20" customFormat="1" ht="18.3" x14ac:dyDescent="0.7">
      <c r="A21" s="15">
        <v>8</v>
      </c>
      <c r="B21" s="18" t="s">
        <v>28</v>
      </c>
    </row>
  </sheetData>
  <sheetProtection selectLockedCells="1" selectUnlockedCells="1"/>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BEB05E-B5BB-4CE7-8603-496B59C3A8C3}">
  <sheetPr>
    <tabColor rgb="FFFFFF00"/>
    <pageSetUpPr fitToPage="1"/>
  </sheetPr>
  <dimension ref="A1:H134"/>
  <sheetViews>
    <sheetView zoomScale="85" zoomScaleNormal="85" workbookViewId="0">
      <pane ySplit="2" topLeftCell="A3" activePane="bottomLeft" state="frozen"/>
      <selection pane="bottomLeft" activeCell="B3" sqref="B3"/>
    </sheetView>
  </sheetViews>
  <sheetFormatPr defaultColWidth="9.15625" defaultRowHeight="15.6" x14ac:dyDescent="0.55000000000000004"/>
  <cols>
    <col min="1" max="1" width="15.83984375" style="22" bestFit="1" customWidth="1"/>
    <col min="2" max="2" width="63" style="25" customWidth="1"/>
    <col min="3" max="4" width="26.83984375" style="23" customWidth="1"/>
    <col min="5" max="5" width="48.26171875" style="23" customWidth="1"/>
    <col min="6" max="7" width="26.83984375" style="23" customWidth="1"/>
    <col min="8" max="8" width="45.578125" style="23" customWidth="1"/>
    <col min="9" max="16384" width="9.15625" style="23"/>
  </cols>
  <sheetData>
    <row r="1" spans="1:8" ht="37.5" customHeight="1" x14ac:dyDescent="0.55000000000000004">
      <c r="B1" s="26" t="s">
        <v>0</v>
      </c>
      <c r="F1" s="22"/>
      <c r="G1" s="22"/>
      <c r="H1" s="24" t="s">
        <v>29</v>
      </c>
    </row>
    <row r="2" spans="1:8" s="28" customFormat="1" ht="62.4" x14ac:dyDescent="0.55000000000000004">
      <c r="A2" s="24" t="s">
        <v>30</v>
      </c>
      <c r="B2" s="24" t="s">
        <v>31</v>
      </c>
      <c r="C2" s="26" t="s">
        <v>32</v>
      </c>
      <c r="D2" s="11" t="s">
        <v>33</v>
      </c>
      <c r="E2" s="11" t="s">
        <v>34</v>
      </c>
      <c r="F2" s="24" t="s">
        <v>35</v>
      </c>
      <c r="G2" s="22"/>
      <c r="H2" s="27" t="s">
        <v>36</v>
      </c>
    </row>
    <row r="3" spans="1:8" x14ac:dyDescent="0.55000000000000004">
      <c r="A3" s="40" t="s">
        <v>37</v>
      </c>
      <c r="B3" s="40" t="s">
        <v>38</v>
      </c>
      <c r="C3" s="41" t="s">
        <v>39</v>
      </c>
      <c r="D3" s="41" t="s">
        <v>39</v>
      </c>
      <c r="E3" s="41" t="s">
        <v>39</v>
      </c>
      <c r="F3" s="29" t="s">
        <v>39</v>
      </c>
      <c r="G3" s="22"/>
      <c r="H3" s="30" t="s">
        <v>40</v>
      </c>
    </row>
    <row r="4" spans="1:8" ht="78" x14ac:dyDescent="0.55000000000000004">
      <c r="A4" s="22" t="s">
        <v>41</v>
      </c>
      <c r="B4" s="25" t="s">
        <v>42</v>
      </c>
      <c r="C4" s="31"/>
      <c r="D4" s="37" t="s">
        <v>43</v>
      </c>
      <c r="E4" s="27" t="s">
        <v>44</v>
      </c>
      <c r="F4" s="22" t="s">
        <v>45</v>
      </c>
      <c r="G4" s="22"/>
      <c r="H4" s="30" t="s">
        <v>46</v>
      </c>
    </row>
    <row r="5" spans="1:8" ht="93.6" x14ac:dyDescent="0.55000000000000004">
      <c r="A5" s="22" t="s">
        <v>47</v>
      </c>
      <c r="B5" s="25" t="s">
        <v>48</v>
      </c>
      <c r="C5" s="31"/>
      <c r="D5" s="42" t="s">
        <v>43</v>
      </c>
      <c r="E5" s="25" t="s">
        <v>49</v>
      </c>
      <c r="F5" s="22" t="s">
        <v>45</v>
      </c>
      <c r="G5" s="22"/>
      <c r="H5" s="32" t="s">
        <v>50</v>
      </c>
    </row>
    <row r="6" spans="1:8" ht="78" x14ac:dyDescent="0.55000000000000004">
      <c r="A6" s="22" t="s">
        <v>51</v>
      </c>
      <c r="B6" s="25" t="s">
        <v>52</v>
      </c>
      <c r="C6" s="31"/>
      <c r="D6" s="42" t="s">
        <v>43</v>
      </c>
      <c r="E6" s="25" t="s">
        <v>49</v>
      </c>
      <c r="F6" s="22" t="s">
        <v>45</v>
      </c>
      <c r="G6" s="22"/>
      <c r="H6" s="33" t="s">
        <v>53</v>
      </c>
    </row>
    <row r="7" spans="1:8" ht="78" x14ac:dyDescent="0.55000000000000004">
      <c r="A7" s="22" t="s">
        <v>54</v>
      </c>
      <c r="B7" s="25" t="s">
        <v>55</v>
      </c>
      <c r="C7" s="62"/>
      <c r="D7" s="42" t="s">
        <v>43</v>
      </c>
      <c r="E7" s="25" t="s">
        <v>56</v>
      </c>
      <c r="F7" s="22" t="s">
        <v>45</v>
      </c>
      <c r="G7" s="22"/>
      <c r="H7" s="34" t="s">
        <v>57</v>
      </c>
    </row>
    <row r="8" spans="1:8" ht="78" x14ac:dyDescent="0.55000000000000004">
      <c r="A8" s="22" t="s">
        <v>58</v>
      </c>
      <c r="B8" s="25" t="s">
        <v>59</v>
      </c>
      <c r="C8" s="31"/>
      <c r="D8" s="42" t="s">
        <v>43</v>
      </c>
      <c r="E8" s="25" t="s">
        <v>49</v>
      </c>
      <c r="F8" s="22" t="s">
        <v>45</v>
      </c>
      <c r="G8" s="22"/>
      <c r="H8" s="35" t="s">
        <v>60</v>
      </c>
    </row>
    <row r="9" spans="1:8" ht="78" x14ac:dyDescent="0.55000000000000004">
      <c r="A9" s="22" t="s">
        <v>61</v>
      </c>
      <c r="B9" s="25" t="s">
        <v>436</v>
      </c>
      <c r="C9" s="43"/>
      <c r="D9" s="42" t="str">
        <f>IF(ISNUMBER(C9), IF(C9&gt;1800, "TRUE"," FALSE"),"FALSE")</f>
        <v>FALSE</v>
      </c>
      <c r="E9" s="25" t="s">
        <v>423</v>
      </c>
      <c r="F9" s="22" t="s">
        <v>45</v>
      </c>
      <c r="G9" s="22"/>
      <c r="H9" s="36" t="s">
        <v>62</v>
      </c>
    </row>
    <row r="10" spans="1:8" x14ac:dyDescent="0.55000000000000004">
      <c r="A10" s="22" t="s">
        <v>63</v>
      </c>
      <c r="B10" s="25" t="s">
        <v>64</v>
      </c>
      <c r="C10" s="31"/>
      <c r="D10" s="37" t="s">
        <v>43</v>
      </c>
      <c r="E10" s="27" t="s">
        <v>65</v>
      </c>
      <c r="F10" s="22" t="s">
        <v>45</v>
      </c>
      <c r="G10" s="22"/>
    </row>
    <row r="11" spans="1:8" ht="62.4" x14ac:dyDescent="0.55000000000000004">
      <c r="A11" s="22" t="s">
        <v>66</v>
      </c>
      <c r="B11" s="25" t="s">
        <v>67</v>
      </c>
      <c r="C11" s="31"/>
      <c r="D11" s="37" t="s">
        <v>43</v>
      </c>
      <c r="E11" s="27" t="s">
        <v>68</v>
      </c>
      <c r="F11" s="22" t="s">
        <v>45</v>
      </c>
      <c r="G11" s="22"/>
    </row>
    <row r="12" spans="1:8" ht="89.25" customHeight="1" x14ac:dyDescent="0.55000000000000004">
      <c r="A12" s="22" t="s">
        <v>69</v>
      </c>
      <c r="B12" s="25" t="s">
        <v>70</v>
      </c>
      <c r="C12" s="31"/>
      <c r="D12" s="42" t="s">
        <v>43</v>
      </c>
      <c r="E12" s="25" t="s">
        <v>71</v>
      </c>
      <c r="F12" s="22" t="s">
        <v>45</v>
      </c>
      <c r="G12" s="22"/>
    </row>
    <row r="13" spans="1:8" x14ac:dyDescent="0.55000000000000004">
      <c r="A13" s="22" t="s">
        <v>72</v>
      </c>
      <c r="B13" s="25" t="s">
        <v>73</v>
      </c>
      <c r="C13" s="31"/>
      <c r="D13" s="37" t="s">
        <v>43</v>
      </c>
      <c r="E13" s="27" t="s">
        <v>65</v>
      </c>
      <c r="F13" s="22" t="s">
        <v>45</v>
      </c>
      <c r="G13" s="22"/>
    </row>
    <row r="14" spans="1:8" ht="46.8" x14ac:dyDescent="0.55000000000000004">
      <c r="A14" s="22" t="s">
        <v>74</v>
      </c>
      <c r="B14" s="25" t="s">
        <v>75</v>
      </c>
      <c r="C14" s="31"/>
      <c r="D14" s="37" t="s">
        <v>43</v>
      </c>
      <c r="E14" s="27" t="s">
        <v>76</v>
      </c>
      <c r="F14" s="22" t="s">
        <v>45</v>
      </c>
      <c r="G14" s="22"/>
    </row>
    <row r="15" spans="1:8" x14ac:dyDescent="0.55000000000000004">
      <c r="A15" s="40" t="s">
        <v>77</v>
      </c>
      <c r="B15" s="40" t="s">
        <v>78</v>
      </c>
      <c r="C15" s="41" t="s">
        <v>39</v>
      </c>
      <c r="D15" s="41" t="s">
        <v>39</v>
      </c>
      <c r="E15" s="41" t="s">
        <v>39</v>
      </c>
      <c r="F15" s="41" t="s">
        <v>39</v>
      </c>
      <c r="G15" s="22"/>
    </row>
    <row r="16" spans="1:8" ht="31.2" x14ac:dyDescent="0.55000000000000004">
      <c r="A16" s="22" t="s">
        <v>79</v>
      </c>
      <c r="B16" s="25" t="s">
        <v>80</v>
      </c>
      <c r="C16" s="44"/>
      <c r="D16" s="42" t="b">
        <f t="shared" ref="D16:D21" si="0">ISNUMBER(C16)</f>
        <v>0</v>
      </c>
      <c r="E16" s="25" t="s">
        <v>81</v>
      </c>
      <c r="F16" s="22" t="s">
        <v>82</v>
      </c>
      <c r="G16" s="63"/>
    </row>
    <row r="17" spans="1:7" ht="31.2" x14ac:dyDescent="0.55000000000000004">
      <c r="A17" s="22" t="s">
        <v>83</v>
      </c>
      <c r="B17" s="25" t="s">
        <v>84</v>
      </c>
      <c r="C17" s="44"/>
      <c r="D17" s="42" t="b">
        <f t="shared" si="0"/>
        <v>0</v>
      </c>
      <c r="E17" s="25" t="s">
        <v>81</v>
      </c>
      <c r="F17" s="22" t="s">
        <v>82</v>
      </c>
      <c r="G17" s="22"/>
    </row>
    <row r="18" spans="1:7" ht="46.8" x14ac:dyDescent="0.55000000000000004">
      <c r="A18" s="22" t="s">
        <v>85</v>
      </c>
      <c r="B18" s="60" t="s">
        <v>430</v>
      </c>
      <c r="C18" s="44"/>
      <c r="D18" s="42" t="b">
        <f t="shared" si="0"/>
        <v>0</v>
      </c>
      <c r="E18" s="25" t="s">
        <v>81</v>
      </c>
      <c r="F18" s="22" t="s">
        <v>82</v>
      </c>
      <c r="G18" s="22"/>
    </row>
    <row r="19" spans="1:7" ht="31.2" x14ac:dyDescent="0.55000000000000004">
      <c r="A19" s="22" t="s">
        <v>86</v>
      </c>
      <c r="B19" s="25" t="s">
        <v>87</v>
      </c>
      <c r="C19" s="44"/>
      <c r="D19" s="42" t="b">
        <f t="shared" si="0"/>
        <v>0</v>
      </c>
      <c r="E19" s="25" t="s">
        <v>81</v>
      </c>
      <c r="F19" s="22" t="s">
        <v>82</v>
      </c>
      <c r="G19" s="22"/>
    </row>
    <row r="20" spans="1:7" ht="31.2" x14ac:dyDescent="0.55000000000000004">
      <c r="A20" s="22" t="s">
        <v>88</v>
      </c>
      <c r="B20" s="25" t="s">
        <v>89</v>
      </c>
      <c r="C20" s="44"/>
      <c r="D20" s="42" t="b">
        <f t="shared" si="0"/>
        <v>0</v>
      </c>
      <c r="E20" s="25" t="s">
        <v>81</v>
      </c>
      <c r="F20" s="22" t="s">
        <v>82</v>
      </c>
      <c r="G20" s="22"/>
    </row>
    <row r="21" spans="1:7" ht="31.2" x14ac:dyDescent="0.55000000000000004">
      <c r="A21" s="22" t="s">
        <v>90</v>
      </c>
      <c r="B21" s="60" t="s">
        <v>91</v>
      </c>
      <c r="C21" s="44"/>
      <c r="D21" s="42" t="b">
        <f t="shared" si="0"/>
        <v>0</v>
      </c>
      <c r="E21" s="25" t="s">
        <v>81</v>
      </c>
      <c r="F21" s="22" t="s">
        <v>82</v>
      </c>
      <c r="G21" s="22"/>
    </row>
    <row r="22" spans="1:7" ht="31.2" x14ac:dyDescent="0.55000000000000004">
      <c r="A22" s="22" t="s">
        <v>92</v>
      </c>
      <c r="B22" s="60" t="s">
        <v>93</v>
      </c>
      <c r="C22" s="31"/>
      <c r="D22" s="37" t="s">
        <v>43</v>
      </c>
      <c r="E22" s="27" t="s">
        <v>65</v>
      </c>
      <c r="F22" s="22" t="s">
        <v>45</v>
      </c>
      <c r="G22" s="22"/>
    </row>
    <row r="23" spans="1:7" ht="31.2" x14ac:dyDescent="0.55000000000000004">
      <c r="A23" s="22" t="s">
        <v>94</v>
      </c>
      <c r="B23" s="60" t="s">
        <v>95</v>
      </c>
      <c r="C23" s="44"/>
      <c r="D23" s="42" t="b">
        <f>ISNUMBER(C23)</f>
        <v>0</v>
      </c>
      <c r="E23" s="25" t="s">
        <v>81</v>
      </c>
      <c r="F23" s="22" t="s">
        <v>82</v>
      </c>
      <c r="G23" s="22"/>
    </row>
    <row r="24" spans="1:7" ht="31.2" x14ac:dyDescent="0.55000000000000004">
      <c r="A24" s="22" t="s">
        <v>96</v>
      </c>
      <c r="B24" s="60" t="s">
        <v>97</v>
      </c>
      <c r="C24" s="31"/>
      <c r="D24" s="37" t="s">
        <v>43</v>
      </c>
      <c r="E24" s="27" t="s">
        <v>65</v>
      </c>
      <c r="F24" s="22" t="s">
        <v>45</v>
      </c>
      <c r="G24" s="22"/>
    </row>
    <row r="25" spans="1:7" ht="31.2" x14ac:dyDescent="0.55000000000000004">
      <c r="A25" s="22" t="s">
        <v>98</v>
      </c>
      <c r="B25" s="61" t="s">
        <v>99</v>
      </c>
      <c r="C25" s="45"/>
      <c r="D25" s="42" t="b">
        <f>ISNUMBER(C25)</f>
        <v>0</v>
      </c>
      <c r="E25" s="25" t="s">
        <v>100</v>
      </c>
      <c r="F25" s="22" t="s">
        <v>82</v>
      </c>
      <c r="G25" s="22"/>
    </row>
    <row r="26" spans="1:7" ht="31.2" x14ac:dyDescent="0.55000000000000004">
      <c r="A26" s="22" t="s">
        <v>101</v>
      </c>
      <c r="B26" s="61" t="s">
        <v>102</v>
      </c>
      <c r="C26" s="45"/>
      <c r="D26" s="42" t="b">
        <f>ISNUMBER(C26)</f>
        <v>0</v>
      </c>
      <c r="E26" s="25" t="s">
        <v>100</v>
      </c>
      <c r="F26" s="22" t="s">
        <v>82</v>
      </c>
      <c r="G26" s="22"/>
    </row>
    <row r="27" spans="1:7" ht="31.2" x14ac:dyDescent="0.55000000000000004">
      <c r="A27" s="22" t="s">
        <v>103</v>
      </c>
      <c r="B27" s="60" t="s">
        <v>104</v>
      </c>
      <c r="C27" s="44"/>
      <c r="D27" s="42" t="b">
        <f>ISNUMBER(C27)</f>
        <v>0</v>
      </c>
      <c r="E27" s="25" t="s">
        <v>81</v>
      </c>
      <c r="F27" s="22" t="s">
        <v>82</v>
      </c>
      <c r="G27" s="22"/>
    </row>
    <row r="28" spans="1:7" ht="31.2" x14ac:dyDescent="0.55000000000000004">
      <c r="A28" s="22" t="s">
        <v>105</v>
      </c>
      <c r="B28" s="60" t="s">
        <v>106</v>
      </c>
      <c r="C28" s="44"/>
      <c r="D28" s="42" t="b">
        <f>ISNUMBER(C28)</f>
        <v>0</v>
      </c>
      <c r="E28" s="25" t="s">
        <v>81</v>
      </c>
      <c r="F28" s="22" t="s">
        <v>82</v>
      </c>
      <c r="G28" s="22"/>
    </row>
    <row r="29" spans="1:7" x14ac:dyDescent="0.55000000000000004">
      <c r="A29" s="40" t="s">
        <v>107</v>
      </c>
      <c r="B29" s="40" t="s">
        <v>108</v>
      </c>
      <c r="C29" s="41" t="s">
        <v>39</v>
      </c>
      <c r="D29" s="41" t="s">
        <v>39</v>
      </c>
      <c r="E29" s="41" t="s">
        <v>39</v>
      </c>
      <c r="F29" s="41" t="s">
        <v>39</v>
      </c>
      <c r="G29" s="22"/>
    </row>
    <row r="30" spans="1:7" x14ac:dyDescent="0.55000000000000004">
      <c r="A30" s="22" t="s">
        <v>109</v>
      </c>
      <c r="B30" s="25" t="s">
        <v>110</v>
      </c>
      <c r="C30" s="46" t="s">
        <v>39</v>
      </c>
      <c r="D30" s="46" t="s">
        <v>39</v>
      </c>
      <c r="E30" s="46" t="s">
        <v>39</v>
      </c>
      <c r="F30" s="46" t="s">
        <v>39</v>
      </c>
      <c r="G30" s="22"/>
    </row>
    <row r="31" spans="1:7" x14ac:dyDescent="0.55000000000000004">
      <c r="A31" s="39" t="s">
        <v>111</v>
      </c>
      <c r="B31" s="25" t="s">
        <v>112</v>
      </c>
      <c r="C31" s="47"/>
      <c r="D31" s="42" t="b">
        <f>ISNUMBER(C31)</f>
        <v>0</v>
      </c>
      <c r="E31" s="25" t="s">
        <v>81</v>
      </c>
      <c r="F31" s="22" t="s">
        <v>82</v>
      </c>
      <c r="G31" s="22"/>
    </row>
    <row r="32" spans="1:7" x14ac:dyDescent="0.55000000000000004">
      <c r="A32" s="39" t="s">
        <v>113</v>
      </c>
      <c r="B32" s="25" t="s">
        <v>114</v>
      </c>
      <c r="C32" s="47"/>
      <c r="D32" s="42" t="b">
        <f>ISNUMBER(C32)</f>
        <v>0</v>
      </c>
      <c r="E32" s="25" t="s">
        <v>81</v>
      </c>
      <c r="F32" s="22" t="s">
        <v>82</v>
      </c>
      <c r="G32" s="22"/>
    </row>
    <row r="33" spans="1:7" x14ac:dyDescent="0.55000000000000004">
      <c r="A33" s="39" t="s">
        <v>115</v>
      </c>
      <c r="B33" s="25" t="s">
        <v>116</v>
      </c>
      <c r="C33" s="47"/>
      <c r="D33" s="42" t="b">
        <f>ISNUMBER(C33)</f>
        <v>0</v>
      </c>
      <c r="E33" s="25" t="s">
        <v>81</v>
      </c>
      <c r="F33" s="22" t="s">
        <v>82</v>
      </c>
      <c r="G33" s="22"/>
    </row>
    <row r="34" spans="1:7" x14ac:dyDescent="0.55000000000000004">
      <c r="A34" s="39" t="s">
        <v>117</v>
      </c>
      <c r="B34" s="25" t="s">
        <v>435</v>
      </c>
      <c r="C34" s="47"/>
      <c r="D34" s="42" t="b">
        <f>ISNUMBER(C34)</f>
        <v>0</v>
      </c>
      <c r="E34" s="25" t="s">
        <v>81</v>
      </c>
      <c r="F34" s="22" t="s">
        <v>82</v>
      </c>
      <c r="G34" s="22"/>
    </row>
    <row r="35" spans="1:7" x14ac:dyDescent="0.55000000000000004">
      <c r="A35" s="39" t="s">
        <v>118</v>
      </c>
      <c r="B35" s="25" t="s">
        <v>119</v>
      </c>
      <c r="C35" s="47"/>
      <c r="D35" s="42" t="b">
        <f>ISNUMBER(C35)</f>
        <v>0</v>
      </c>
      <c r="E35" s="25" t="s">
        <v>81</v>
      </c>
      <c r="F35" s="22" t="s">
        <v>82</v>
      </c>
      <c r="G35" s="22"/>
    </row>
    <row r="36" spans="1:7" ht="31.2" x14ac:dyDescent="0.55000000000000004">
      <c r="A36" s="38" t="s">
        <v>120</v>
      </c>
      <c r="B36" s="33" t="s">
        <v>121</v>
      </c>
      <c r="C36" s="48">
        <f>SUM(C31:C35)</f>
        <v>0</v>
      </c>
      <c r="D36" s="42" t="b">
        <f>IF(($C$36=SUM($C$31:$C$35)),TRUE,FALSE)</f>
        <v>1</v>
      </c>
      <c r="E36" s="33" t="s">
        <v>122</v>
      </c>
      <c r="F36" s="22"/>
      <c r="G36" s="22"/>
    </row>
    <row r="37" spans="1:7" x14ac:dyDescent="0.55000000000000004">
      <c r="A37" s="22" t="s">
        <v>123</v>
      </c>
      <c r="B37" s="25" t="s">
        <v>124</v>
      </c>
      <c r="C37" s="46" t="s">
        <v>39</v>
      </c>
      <c r="D37" s="46" t="s">
        <v>39</v>
      </c>
      <c r="E37" s="46" t="s">
        <v>39</v>
      </c>
      <c r="F37" s="46" t="s">
        <v>39</v>
      </c>
      <c r="G37" s="22"/>
    </row>
    <row r="38" spans="1:7" x14ac:dyDescent="0.55000000000000004">
      <c r="A38" s="39" t="s">
        <v>125</v>
      </c>
      <c r="B38" s="25" t="s">
        <v>112</v>
      </c>
      <c r="C38" s="47"/>
      <c r="D38" s="42" t="b">
        <f>ISNUMBER(C38)</f>
        <v>0</v>
      </c>
      <c r="E38" s="25" t="s">
        <v>81</v>
      </c>
      <c r="F38" s="22" t="s">
        <v>82</v>
      </c>
      <c r="G38" s="22"/>
    </row>
    <row r="39" spans="1:7" x14ac:dyDescent="0.55000000000000004">
      <c r="A39" s="39" t="s">
        <v>126</v>
      </c>
      <c r="B39" s="25" t="s">
        <v>114</v>
      </c>
      <c r="C39" s="47"/>
      <c r="D39" s="42" t="b">
        <f>ISNUMBER(C39)</f>
        <v>0</v>
      </c>
      <c r="E39" s="25" t="s">
        <v>81</v>
      </c>
      <c r="F39" s="22" t="s">
        <v>82</v>
      </c>
      <c r="G39" s="22"/>
    </row>
    <row r="40" spans="1:7" x14ac:dyDescent="0.55000000000000004">
      <c r="A40" s="39" t="s">
        <v>127</v>
      </c>
      <c r="B40" s="25" t="s">
        <v>116</v>
      </c>
      <c r="C40" s="47"/>
      <c r="D40" s="42" t="b">
        <f>ISNUMBER(C40)</f>
        <v>0</v>
      </c>
      <c r="E40" s="25" t="s">
        <v>81</v>
      </c>
      <c r="F40" s="22" t="s">
        <v>82</v>
      </c>
      <c r="G40" s="22"/>
    </row>
    <row r="41" spans="1:7" x14ac:dyDescent="0.55000000000000004">
      <c r="A41" s="39" t="s">
        <v>128</v>
      </c>
      <c r="B41" s="25" t="s">
        <v>435</v>
      </c>
      <c r="C41" s="47"/>
      <c r="D41" s="42" t="b">
        <f>ISNUMBER(C41)</f>
        <v>0</v>
      </c>
      <c r="E41" s="25" t="s">
        <v>81</v>
      </c>
      <c r="F41" s="22" t="s">
        <v>82</v>
      </c>
      <c r="G41" s="22"/>
    </row>
    <row r="42" spans="1:7" x14ac:dyDescent="0.55000000000000004">
      <c r="A42" s="39" t="s">
        <v>129</v>
      </c>
      <c r="B42" s="25" t="s">
        <v>119</v>
      </c>
      <c r="C42" s="47"/>
      <c r="D42" s="42" t="b">
        <f>ISNUMBER(C42)</f>
        <v>0</v>
      </c>
      <c r="E42" s="25" t="s">
        <v>81</v>
      </c>
      <c r="F42" s="22" t="s">
        <v>82</v>
      </c>
      <c r="G42" s="22"/>
    </row>
    <row r="43" spans="1:7" ht="31.2" x14ac:dyDescent="0.55000000000000004">
      <c r="A43" s="38" t="s">
        <v>130</v>
      </c>
      <c r="B43" s="33" t="s">
        <v>121</v>
      </c>
      <c r="C43" s="48">
        <f>SUM(C38:C42)</f>
        <v>0</v>
      </c>
      <c r="D43" s="42" t="b">
        <f>IF(($C$43=SUM($C$38:$C$42)),TRUE,FALSE)</f>
        <v>1</v>
      </c>
      <c r="E43" s="33" t="s">
        <v>122</v>
      </c>
      <c r="F43" s="22"/>
      <c r="G43" s="22"/>
    </row>
    <row r="44" spans="1:7" x14ac:dyDescent="0.55000000000000004">
      <c r="A44" s="40" t="s">
        <v>131</v>
      </c>
      <c r="B44" s="40" t="s">
        <v>132</v>
      </c>
      <c r="C44" s="41" t="s">
        <v>39</v>
      </c>
      <c r="D44" s="41" t="s">
        <v>39</v>
      </c>
      <c r="E44" s="41" t="s">
        <v>39</v>
      </c>
      <c r="F44" s="41" t="s">
        <v>39</v>
      </c>
      <c r="G44" s="22"/>
    </row>
    <row r="45" spans="1:7" ht="31.2" x14ac:dyDescent="0.55000000000000004">
      <c r="A45" s="22" t="s">
        <v>133</v>
      </c>
      <c r="B45" s="25" t="s">
        <v>134</v>
      </c>
      <c r="C45" s="46" t="s">
        <v>39</v>
      </c>
      <c r="D45" s="46" t="s">
        <v>39</v>
      </c>
      <c r="E45" s="46" t="s">
        <v>39</v>
      </c>
      <c r="F45" s="46" t="s">
        <v>39</v>
      </c>
      <c r="G45" s="22"/>
    </row>
    <row r="46" spans="1:7" x14ac:dyDescent="0.55000000000000004">
      <c r="A46" s="39" t="s">
        <v>135</v>
      </c>
      <c r="B46" s="25" t="s">
        <v>136</v>
      </c>
      <c r="C46" s="47"/>
      <c r="D46" s="42" t="b">
        <f>ISNUMBER(C46)</f>
        <v>0</v>
      </c>
      <c r="E46" s="25" t="s">
        <v>81</v>
      </c>
      <c r="F46" s="22" t="s">
        <v>82</v>
      </c>
      <c r="G46" s="22"/>
    </row>
    <row r="47" spans="1:7" x14ac:dyDescent="0.55000000000000004">
      <c r="A47" s="39" t="s">
        <v>137</v>
      </c>
      <c r="B47" s="25" t="s">
        <v>138</v>
      </c>
      <c r="C47" s="47"/>
      <c r="D47" s="42" t="b">
        <f>ISNUMBER(C47)</f>
        <v>0</v>
      </c>
      <c r="E47" s="25" t="s">
        <v>81</v>
      </c>
      <c r="F47" s="22" t="s">
        <v>82</v>
      </c>
      <c r="G47" s="22"/>
    </row>
    <row r="48" spans="1:7" x14ac:dyDescent="0.55000000000000004">
      <c r="A48" s="39" t="s">
        <v>139</v>
      </c>
      <c r="B48" s="25" t="s">
        <v>140</v>
      </c>
      <c r="C48" s="47"/>
      <c r="D48" s="42" t="b">
        <f>ISNUMBER(C48)</f>
        <v>0</v>
      </c>
      <c r="E48" s="25" t="s">
        <v>81</v>
      </c>
      <c r="F48" s="22" t="s">
        <v>82</v>
      </c>
      <c r="G48" s="22"/>
    </row>
    <row r="49" spans="1:7" x14ac:dyDescent="0.55000000000000004">
      <c r="A49" s="39" t="s">
        <v>141</v>
      </c>
      <c r="B49" s="25" t="s">
        <v>142</v>
      </c>
      <c r="C49" s="47"/>
      <c r="D49" s="42" t="b">
        <f>ISNUMBER(C49)</f>
        <v>0</v>
      </c>
      <c r="E49" s="25" t="s">
        <v>81</v>
      </c>
      <c r="F49" s="22" t="s">
        <v>82</v>
      </c>
      <c r="G49" s="22"/>
    </row>
    <row r="50" spans="1:7" x14ac:dyDescent="0.55000000000000004">
      <c r="A50" s="39" t="s">
        <v>143</v>
      </c>
      <c r="B50" s="25" t="s">
        <v>437</v>
      </c>
      <c r="C50" s="47"/>
      <c r="D50" s="42" t="b">
        <f>ISNUMBER(C50)</f>
        <v>0</v>
      </c>
      <c r="E50" s="25" t="s">
        <v>81</v>
      </c>
      <c r="F50" s="22" t="s">
        <v>82</v>
      </c>
      <c r="G50" s="22"/>
    </row>
    <row r="51" spans="1:7" ht="31.2" x14ac:dyDescent="0.55000000000000004">
      <c r="A51" s="38" t="s">
        <v>144</v>
      </c>
      <c r="B51" s="33" t="s">
        <v>121</v>
      </c>
      <c r="C51" s="48">
        <f>SUM(C46:C50)</f>
        <v>0</v>
      </c>
      <c r="D51" s="42" t="b">
        <f>IF(($C$51=SUM($C$46:$C$50)),TRUE,FALSE)</f>
        <v>1</v>
      </c>
      <c r="E51" s="33" t="s">
        <v>122</v>
      </c>
      <c r="F51" s="22"/>
      <c r="G51" s="22"/>
    </row>
    <row r="52" spans="1:7" ht="31.2" x14ac:dyDescent="0.55000000000000004">
      <c r="A52" s="22" t="s">
        <v>145</v>
      </c>
      <c r="B52" s="25" t="s">
        <v>146</v>
      </c>
      <c r="C52" s="46" t="s">
        <v>39</v>
      </c>
      <c r="D52" s="46" t="s">
        <v>39</v>
      </c>
      <c r="E52" s="46" t="s">
        <v>39</v>
      </c>
      <c r="F52" s="46" t="s">
        <v>39</v>
      </c>
      <c r="G52" s="22"/>
    </row>
    <row r="53" spans="1:7" x14ac:dyDescent="0.55000000000000004">
      <c r="A53" s="39" t="s">
        <v>147</v>
      </c>
      <c r="B53" s="25" t="s">
        <v>136</v>
      </c>
      <c r="C53" s="47"/>
      <c r="D53" s="42" t="b">
        <f>ISNUMBER(C53)</f>
        <v>0</v>
      </c>
      <c r="E53" s="25" t="s">
        <v>81</v>
      </c>
      <c r="F53" s="22" t="s">
        <v>82</v>
      </c>
      <c r="G53" s="22"/>
    </row>
    <row r="54" spans="1:7" x14ac:dyDescent="0.55000000000000004">
      <c r="A54" s="39" t="s">
        <v>148</v>
      </c>
      <c r="B54" s="25" t="s">
        <v>138</v>
      </c>
      <c r="C54" s="47"/>
      <c r="D54" s="42" t="b">
        <f>ISNUMBER(C54)</f>
        <v>0</v>
      </c>
      <c r="E54" s="25" t="s">
        <v>81</v>
      </c>
      <c r="F54" s="22" t="s">
        <v>82</v>
      </c>
      <c r="G54" s="22"/>
    </row>
    <row r="55" spans="1:7" x14ac:dyDescent="0.55000000000000004">
      <c r="A55" s="39" t="s">
        <v>149</v>
      </c>
      <c r="B55" s="25" t="s">
        <v>140</v>
      </c>
      <c r="C55" s="47"/>
      <c r="D55" s="42" t="b">
        <f>ISNUMBER(C55)</f>
        <v>0</v>
      </c>
      <c r="E55" s="25" t="s">
        <v>81</v>
      </c>
      <c r="F55" s="22" t="s">
        <v>82</v>
      </c>
      <c r="G55" s="22"/>
    </row>
    <row r="56" spans="1:7" x14ac:dyDescent="0.55000000000000004">
      <c r="A56" s="39" t="s">
        <v>150</v>
      </c>
      <c r="B56" s="25" t="s">
        <v>142</v>
      </c>
      <c r="C56" s="47"/>
      <c r="D56" s="42" t="b">
        <f>ISNUMBER(C56)</f>
        <v>0</v>
      </c>
      <c r="E56" s="25" t="s">
        <v>81</v>
      </c>
      <c r="F56" s="22" t="s">
        <v>82</v>
      </c>
      <c r="G56" s="22"/>
    </row>
    <row r="57" spans="1:7" x14ac:dyDescent="0.55000000000000004">
      <c r="A57" s="39" t="s">
        <v>151</v>
      </c>
      <c r="B57" s="25" t="s">
        <v>437</v>
      </c>
      <c r="C57" s="47"/>
      <c r="D57" s="42" t="b">
        <f>ISNUMBER(C57)</f>
        <v>0</v>
      </c>
      <c r="E57" s="25" t="s">
        <v>81</v>
      </c>
      <c r="F57" s="22" t="s">
        <v>82</v>
      </c>
      <c r="G57" s="22"/>
    </row>
    <row r="58" spans="1:7" ht="31.2" x14ac:dyDescent="0.55000000000000004">
      <c r="A58" s="38" t="s">
        <v>152</v>
      </c>
      <c r="B58" s="33" t="s">
        <v>121</v>
      </c>
      <c r="C58" s="48">
        <f>SUM(C53:C57)</f>
        <v>0</v>
      </c>
      <c r="D58" s="42" t="b">
        <f>IF(($C$58=SUM($C$53:$C$57)),TRUE,FALSE)</f>
        <v>1</v>
      </c>
      <c r="E58" s="33" t="s">
        <v>122</v>
      </c>
      <c r="F58" s="22"/>
      <c r="G58" s="22"/>
    </row>
    <row r="59" spans="1:7" x14ac:dyDescent="0.55000000000000004">
      <c r="A59" s="40" t="s">
        <v>153</v>
      </c>
      <c r="B59" s="40" t="s">
        <v>154</v>
      </c>
      <c r="C59" s="41" t="s">
        <v>39</v>
      </c>
      <c r="D59" s="41" t="s">
        <v>39</v>
      </c>
      <c r="E59" s="41" t="s">
        <v>39</v>
      </c>
      <c r="F59" s="41" t="s">
        <v>39</v>
      </c>
      <c r="G59" s="22"/>
    </row>
    <row r="60" spans="1:7" ht="31.2" x14ac:dyDescent="0.55000000000000004">
      <c r="A60" s="22" t="s">
        <v>155</v>
      </c>
      <c r="B60" s="60" t="s">
        <v>156</v>
      </c>
      <c r="C60" s="46" t="s">
        <v>39</v>
      </c>
      <c r="D60" s="46" t="s">
        <v>39</v>
      </c>
      <c r="E60" s="46" t="s">
        <v>39</v>
      </c>
      <c r="F60" s="46" t="s">
        <v>39</v>
      </c>
      <c r="G60" s="22"/>
    </row>
    <row r="61" spans="1:7" x14ac:dyDescent="0.55000000000000004">
      <c r="A61" s="39" t="s">
        <v>157</v>
      </c>
      <c r="B61" s="25" t="s">
        <v>158</v>
      </c>
      <c r="C61" s="45"/>
      <c r="D61" s="42" t="b">
        <f t="shared" ref="D61:D65" si="1">ISNUMBER(C61)</f>
        <v>0</v>
      </c>
      <c r="E61" s="25" t="s">
        <v>100</v>
      </c>
      <c r="F61" s="22" t="s">
        <v>45</v>
      </c>
      <c r="G61" s="22"/>
    </row>
    <row r="62" spans="1:7" x14ac:dyDescent="0.55000000000000004">
      <c r="A62" s="39" t="s">
        <v>159</v>
      </c>
      <c r="B62" s="25" t="s">
        <v>160</v>
      </c>
      <c r="C62" s="45"/>
      <c r="D62" s="42" t="b">
        <f t="shared" si="1"/>
        <v>0</v>
      </c>
      <c r="E62" s="25" t="s">
        <v>100</v>
      </c>
      <c r="F62" s="22" t="s">
        <v>45</v>
      </c>
      <c r="G62" s="22"/>
    </row>
    <row r="63" spans="1:7" x14ac:dyDescent="0.55000000000000004">
      <c r="A63" s="39" t="s">
        <v>161</v>
      </c>
      <c r="B63" s="25" t="s">
        <v>162</v>
      </c>
      <c r="C63" s="45"/>
      <c r="D63" s="42" t="b">
        <f t="shared" si="1"/>
        <v>0</v>
      </c>
      <c r="E63" s="25" t="s">
        <v>100</v>
      </c>
      <c r="F63" s="22" t="s">
        <v>45</v>
      </c>
      <c r="G63" s="22"/>
    </row>
    <row r="64" spans="1:7" x14ac:dyDescent="0.55000000000000004">
      <c r="A64" s="39" t="s">
        <v>163</v>
      </c>
      <c r="B64" s="25" t="s">
        <v>164</v>
      </c>
      <c r="C64" s="45"/>
      <c r="D64" s="42" t="b">
        <f t="shared" si="1"/>
        <v>0</v>
      </c>
      <c r="E64" s="25" t="s">
        <v>100</v>
      </c>
      <c r="F64" s="22" t="s">
        <v>45</v>
      </c>
      <c r="G64" s="22"/>
    </row>
    <row r="65" spans="1:7" x14ac:dyDescent="0.55000000000000004">
      <c r="A65" s="39" t="s">
        <v>165</v>
      </c>
      <c r="B65" s="25" t="s">
        <v>166</v>
      </c>
      <c r="C65" s="45"/>
      <c r="D65" s="42" t="b">
        <f t="shared" si="1"/>
        <v>0</v>
      </c>
      <c r="E65" s="25" t="s">
        <v>100</v>
      </c>
      <c r="F65" s="22" t="s">
        <v>45</v>
      </c>
      <c r="G65" s="22"/>
    </row>
    <row r="66" spans="1:7" x14ac:dyDescent="0.55000000000000004">
      <c r="A66" s="39" t="s">
        <v>167</v>
      </c>
      <c r="B66" s="25" t="s">
        <v>168</v>
      </c>
      <c r="C66" s="45"/>
      <c r="D66" s="42" t="b">
        <f>ISNUMBER(C66)</f>
        <v>0</v>
      </c>
      <c r="E66" s="25" t="s">
        <v>100</v>
      </c>
      <c r="F66" s="22" t="s">
        <v>45</v>
      </c>
      <c r="G66" s="22"/>
    </row>
    <row r="67" spans="1:7" ht="31.2" x14ac:dyDescent="0.55000000000000004">
      <c r="A67" s="38" t="s">
        <v>169</v>
      </c>
      <c r="B67" s="33" t="s">
        <v>121</v>
      </c>
      <c r="C67" s="48">
        <f>SUM(C61:C66)</f>
        <v>0</v>
      </c>
      <c r="D67" s="42" t="b">
        <f>IF(($C$67=SUM($C$61:$C$65)),TRUE,FALSE)</f>
        <v>1</v>
      </c>
      <c r="E67" s="33" t="s">
        <v>122</v>
      </c>
      <c r="F67" s="22"/>
      <c r="G67" s="22"/>
    </row>
    <row r="68" spans="1:7" ht="31.2" x14ac:dyDescent="0.55000000000000004">
      <c r="A68" s="22" t="s">
        <v>170</v>
      </c>
      <c r="B68" s="60" t="s">
        <v>171</v>
      </c>
      <c r="C68" s="46" t="s">
        <v>39</v>
      </c>
      <c r="D68" s="46" t="s">
        <v>39</v>
      </c>
      <c r="E68" s="46" t="s">
        <v>39</v>
      </c>
      <c r="F68" s="46" t="s">
        <v>39</v>
      </c>
      <c r="G68" s="22"/>
    </row>
    <row r="69" spans="1:7" x14ac:dyDescent="0.55000000000000004">
      <c r="A69" s="39" t="s">
        <v>172</v>
      </c>
      <c r="B69" s="25" t="s">
        <v>158</v>
      </c>
      <c r="C69" s="45"/>
      <c r="D69" s="42" t="b">
        <f t="shared" ref="D69:D74" si="2">ISNUMBER(C69)</f>
        <v>0</v>
      </c>
      <c r="E69" s="25" t="s">
        <v>100</v>
      </c>
      <c r="F69" s="22" t="s">
        <v>45</v>
      </c>
      <c r="G69" s="22"/>
    </row>
    <row r="70" spans="1:7" x14ac:dyDescent="0.55000000000000004">
      <c r="A70" s="39" t="s">
        <v>173</v>
      </c>
      <c r="B70" s="25" t="s">
        <v>160</v>
      </c>
      <c r="C70" s="45"/>
      <c r="D70" s="42" t="b">
        <f t="shared" si="2"/>
        <v>0</v>
      </c>
      <c r="E70" s="25" t="s">
        <v>100</v>
      </c>
      <c r="F70" s="22" t="s">
        <v>45</v>
      </c>
      <c r="G70" s="22"/>
    </row>
    <row r="71" spans="1:7" x14ac:dyDescent="0.55000000000000004">
      <c r="A71" s="39" t="s">
        <v>174</v>
      </c>
      <c r="B71" s="25" t="s">
        <v>162</v>
      </c>
      <c r="C71" s="45"/>
      <c r="D71" s="42" t="b">
        <f t="shared" si="2"/>
        <v>0</v>
      </c>
      <c r="E71" s="25" t="s">
        <v>100</v>
      </c>
      <c r="F71" s="22" t="s">
        <v>45</v>
      </c>
      <c r="G71" s="22"/>
    </row>
    <row r="72" spans="1:7" x14ac:dyDescent="0.55000000000000004">
      <c r="A72" s="39" t="s">
        <v>175</v>
      </c>
      <c r="B72" s="25" t="s">
        <v>164</v>
      </c>
      <c r="C72" s="45"/>
      <c r="D72" s="42" t="b">
        <f t="shared" si="2"/>
        <v>0</v>
      </c>
      <c r="E72" s="25" t="s">
        <v>100</v>
      </c>
      <c r="F72" s="22" t="s">
        <v>45</v>
      </c>
      <c r="G72" s="22"/>
    </row>
    <row r="73" spans="1:7" x14ac:dyDescent="0.55000000000000004">
      <c r="A73" s="39" t="s">
        <v>176</v>
      </c>
      <c r="B73" s="25" t="s">
        <v>166</v>
      </c>
      <c r="C73" s="45"/>
      <c r="D73" s="42" t="b">
        <f t="shared" si="2"/>
        <v>0</v>
      </c>
      <c r="E73" s="25" t="s">
        <v>100</v>
      </c>
      <c r="F73" s="22" t="s">
        <v>45</v>
      </c>
      <c r="G73" s="22"/>
    </row>
    <row r="74" spans="1:7" x14ac:dyDescent="0.55000000000000004">
      <c r="A74" s="39" t="s">
        <v>177</v>
      </c>
      <c r="B74" s="25" t="s">
        <v>168</v>
      </c>
      <c r="C74" s="45"/>
      <c r="D74" s="42" t="b">
        <f t="shared" si="2"/>
        <v>0</v>
      </c>
      <c r="E74" s="25" t="s">
        <v>100</v>
      </c>
      <c r="F74" s="22" t="s">
        <v>45</v>
      </c>
      <c r="G74" s="22"/>
    </row>
    <row r="75" spans="1:7" ht="31.2" x14ac:dyDescent="0.55000000000000004">
      <c r="A75" s="38" t="s">
        <v>178</v>
      </c>
      <c r="B75" s="33" t="s">
        <v>121</v>
      </c>
      <c r="C75" s="48">
        <f>SUM(C69:C74)</f>
        <v>0</v>
      </c>
      <c r="D75" s="42" t="b">
        <f>IF(($C$75=SUM($C$69:$C$74)),TRUE,FALSE)</f>
        <v>1</v>
      </c>
      <c r="E75" s="33" t="s">
        <v>122</v>
      </c>
      <c r="F75" s="22"/>
      <c r="G75" s="22"/>
    </row>
    <row r="76" spans="1:7" ht="46.8" x14ac:dyDescent="0.55000000000000004">
      <c r="A76" s="22" t="s">
        <v>179</v>
      </c>
      <c r="B76" s="64" t="s">
        <v>180</v>
      </c>
      <c r="C76" s="56" t="s">
        <v>39</v>
      </c>
      <c r="D76" s="56" t="s">
        <v>39</v>
      </c>
      <c r="E76" s="56" t="s">
        <v>39</v>
      </c>
      <c r="F76" s="56" t="s">
        <v>39</v>
      </c>
      <c r="G76" s="54"/>
    </row>
    <row r="77" spans="1:7" x14ac:dyDescent="0.55000000000000004">
      <c r="A77" s="39" t="s">
        <v>181</v>
      </c>
      <c r="B77" s="25" t="s">
        <v>158</v>
      </c>
      <c r="C77" s="45"/>
      <c r="D77" s="57" t="b">
        <f t="shared" ref="D77:D81" si="3">ISNUMBER(C77)</f>
        <v>0</v>
      </c>
      <c r="E77" s="55" t="s">
        <v>81</v>
      </c>
      <c r="F77" s="54" t="s">
        <v>82</v>
      </c>
      <c r="G77" s="54"/>
    </row>
    <row r="78" spans="1:7" x14ac:dyDescent="0.55000000000000004">
      <c r="A78" s="39" t="s">
        <v>182</v>
      </c>
      <c r="B78" s="25" t="s">
        <v>160</v>
      </c>
      <c r="C78" s="45"/>
      <c r="D78" s="57" t="b">
        <f t="shared" si="3"/>
        <v>0</v>
      </c>
      <c r="E78" s="55" t="s">
        <v>81</v>
      </c>
      <c r="F78" s="54" t="s">
        <v>82</v>
      </c>
      <c r="G78" s="54"/>
    </row>
    <row r="79" spans="1:7" x14ac:dyDescent="0.55000000000000004">
      <c r="A79" s="39" t="s">
        <v>183</v>
      </c>
      <c r="B79" s="25" t="s">
        <v>162</v>
      </c>
      <c r="C79" s="45"/>
      <c r="D79" s="57" t="b">
        <f t="shared" si="3"/>
        <v>0</v>
      </c>
      <c r="E79" s="55" t="s">
        <v>81</v>
      </c>
      <c r="F79" s="54" t="s">
        <v>82</v>
      </c>
      <c r="G79" s="54"/>
    </row>
    <row r="80" spans="1:7" x14ac:dyDescent="0.55000000000000004">
      <c r="A80" s="39" t="s">
        <v>184</v>
      </c>
      <c r="B80" s="25" t="s">
        <v>164</v>
      </c>
      <c r="C80" s="45"/>
      <c r="D80" s="57" t="b">
        <f t="shared" si="3"/>
        <v>0</v>
      </c>
      <c r="E80" s="55" t="s">
        <v>81</v>
      </c>
      <c r="F80" s="54" t="s">
        <v>82</v>
      </c>
      <c r="G80" s="54"/>
    </row>
    <row r="81" spans="1:7" x14ac:dyDescent="0.55000000000000004">
      <c r="A81" s="39" t="s">
        <v>185</v>
      </c>
      <c r="B81" s="25" t="s">
        <v>166</v>
      </c>
      <c r="C81" s="45"/>
      <c r="D81" s="57" t="b">
        <f t="shared" si="3"/>
        <v>0</v>
      </c>
      <c r="E81" s="55" t="s">
        <v>81</v>
      </c>
      <c r="F81" s="54" t="s">
        <v>82</v>
      </c>
      <c r="G81" s="54"/>
    </row>
    <row r="82" spans="1:7" x14ac:dyDescent="0.55000000000000004">
      <c r="A82" s="39" t="s">
        <v>186</v>
      </c>
      <c r="B82" s="25" t="s">
        <v>168</v>
      </c>
      <c r="C82" s="45"/>
      <c r="D82" s="57" t="b">
        <f t="shared" ref="D82" si="4">ISNUMBER(C82)</f>
        <v>0</v>
      </c>
      <c r="E82" s="55" t="s">
        <v>81</v>
      </c>
      <c r="F82" s="54" t="s">
        <v>82</v>
      </c>
      <c r="G82" s="54"/>
    </row>
    <row r="83" spans="1:7" ht="31.2" x14ac:dyDescent="0.55000000000000004">
      <c r="A83" s="58" t="s">
        <v>187</v>
      </c>
      <c r="B83" s="59" t="s">
        <v>121</v>
      </c>
      <c r="C83" s="48">
        <f>SUM(C77:C82)</f>
        <v>0</v>
      </c>
      <c r="D83" s="57" t="b">
        <f>IF(($C$83=SUM($C$77:$C$82)),TRUE,FALSE)</f>
        <v>1</v>
      </c>
      <c r="E83" s="59" t="s">
        <v>122</v>
      </c>
      <c r="F83" s="54"/>
      <c r="G83" s="54"/>
    </row>
    <row r="84" spans="1:7" ht="31.2" x14ac:dyDescent="0.55000000000000004">
      <c r="A84" s="22" t="s">
        <v>438</v>
      </c>
      <c r="B84" s="60" t="s">
        <v>189</v>
      </c>
      <c r="C84" s="56" t="s">
        <v>39</v>
      </c>
      <c r="D84" s="56" t="s">
        <v>39</v>
      </c>
      <c r="E84" s="56" t="s">
        <v>39</v>
      </c>
      <c r="F84" s="56" t="s">
        <v>39</v>
      </c>
      <c r="G84" s="22"/>
    </row>
    <row r="85" spans="1:7" x14ac:dyDescent="0.55000000000000004">
      <c r="A85" s="39" t="s">
        <v>190</v>
      </c>
      <c r="B85" s="25" t="s">
        <v>158</v>
      </c>
      <c r="C85" s="45"/>
      <c r="D85" s="57" t="b">
        <f t="shared" ref="D85:D90" si="5">ISNUMBER(C85)</f>
        <v>0</v>
      </c>
      <c r="E85" s="55" t="s">
        <v>81</v>
      </c>
      <c r="F85" s="54" t="s">
        <v>82</v>
      </c>
      <c r="G85" s="22"/>
    </row>
    <row r="86" spans="1:7" x14ac:dyDescent="0.55000000000000004">
      <c r="A86" s="39" t="s">
        <v>191</v>
      </c>
      <c r="B86" s="25" t="s">
        <v>160</v>
      </c>
      <c r="C86" s="45"/>
      <c r="D86" s="57" t="b">
        <f t="shared" si="5"/>
        <v>0</v>
      </c>
      <c r="E86" s="55" t="s">
        <v>81</v>
      </c>
      <c r="F86" s="54" t="s">
        <v>82</v>
      </c>
      <c r="G86" s="22"/>
    </row>
    <row r="87" spans="1:7" x14ac:dyDescent="0.55000000000000004">
      <c r="A87" s="39" t="s">
        <v>192</v>
      </c>
      <c r="B87" s="25" t="s">
        <v>162</v>
      </c>
      <c r="C87" s="45"/>
      <c r="D87" s="57" t="b">
        <f t="shared" si="5"/>
        <v>0</v>
      </c>
      <c r="E87" s="55" t="s">
        <v>81</v>
      </c>
      <c r="F87" s="54" t="s">
        <v>82</v>
      </c>
      <c r="G87" s="22"/>
    </row>
    <row r="88" spans="1:7" x14ac:dyDescent="0.55000000000000004">
      <c r="A88" s="39" t="s">
        <v>193</v>
      </c>
      <c r="B88" s="25" t="s">
        <v>164</v>
      </c>
      <c r="C88" s="45"/>
      <c r="D88" s="57" t="b">
        <f t="shared" si="5"/>
        <v>0</v>
      </c>
      <c r="E88" s="55" t="s">
        <v>81</v>
      </c>
      <c r="F88" s="54" t="s">
        <v>82</v>
      </c>
      <c r="G88" s="22"/>
    </row>
    <row r="89" spans="1:7" x14ac:dyDescent="0.55000000000000004">
      <c r="A89" s="39" t="s">
        <v>194</v>
      </c>
      <c r="B89" s="25" t="s">
        <v>166</v>
      </c>
      <c r="C89" s="45"/>
      <c r="D89" s="57" t="b">
        <f t="shared" si="5"/>
        <v>0</v>
      </c>
      <c r="E89" s="55" t="s">
        <v>81</v>
      </c>
      <c r="F89" s="54" t="s">
        <v>82</v>
      </c>
      <c r="G89" s="22"/>
    </row>
    <row r="90" spans="1:7" x14ac:dyDescent="0.55000000000000004">
      <c r="A90" s="39" t="s">
        <v>195</v>
      </c>
      <c r="B90" s="25" t="s">
        <v>168</v>
      </c>
      <c r="C90" s="45"/>
      <c r="D90" s="57" t="b">
        <f t="shared" si="5"/>
        <v>0</v>
      </c>
      <c r="E90" s="55" t="s">
        <v>81</v>
      </c>
      <c r="F90" s="54" t="s">
        <v>82</v>
      </c>
      <c r="G90" s="22"/>
    </row>
    <row r="91" spans="1:7" ht="31.2" x14ac:dyDescent="0.55000000000000004">
      <c r="A91" s="58" t="s">
        <v>188</v>
      </c>
      <c r="B91" s="59" t="s">
        <v>121</v>
      </c>
      <c r="C91" s="48">
        <f>SUM(C85:C90)</f>
        <v>0</v>
      </c>
      <c r="D91" s="57" t="b">
        <f>IF(($C$91=SUM($C$85:$C$90)),TRUE,FALSE)</f>
        <v>1</v>
      </c>
      <c r="E91" s="59" t="s">
        <v>122</v>
      </c>
      <c r="F91" s="54"/>
      <c r="G91" s="54"/>
    </row>
    <row r="92" spans="1:7" x14ac:dyDescent="0.55000000000000004">
      <c r="A92" s="40" t="s">
        <v>196</v>
      </c>
      <c r="B92" s="40" t="s">
        <v>197</v>
      </c>
      <c r="C92" s="41" t="s">
        <v>39</v>
      </c>
      <c r="D92" s="41" t="s">
        <v>39</v>
      </c>
      <c r="E92" s="41" t="s">
        <v>39</v>
      </c>
      <c r="F92" s="41" t="s">
        <v>39</v>
      </c>
      <c r="G92" s="22"/>
    </row>
    <row r="93" spans="1:7" ht="31.2" x14ac:dyDescent="0.55000000000000004">
      <c r="A93" s="22" t="s">
        <v>198</v>
      </c>
      <c r="B93" s="25" t="s">
        <v>199</v>
      </c>
      <c r="C93" s="43"/>
      <c r="D93" s="42" t="b">
        <f t="shared" ref="D93:D99" si="6">ISNUMBER(C93)</f>
        <v>0</v>
      </c>
      <c r="E93" s="25" t="s">
        <v>100</v>
      </c>
      <c r="F93" s="22" t="s">
        <v>82</v>
      </c>
      <c r="G93" s="22"/>
    </row>
    <row r="94" spans="1:7" ht="46.8" x14ac:dyDescent="0.55000000000000004">
      <c r="A94" s="22" t="s">
        <v>200</v>
      </c>
      <c r="B94" s="60" t="s">
        <v>201</v>
      </c>
      <c r="C94" s="43"/>
      <c r="D94" s="42" t="b">
        <f t="shared" si="6"/>
        <v>0</v>
      </c>
      <c r="E94" s="25" t="s">
        <v>100</v>
      </c>
      <c r="F94" s="22" t="s">
        <v>82</v>
      </c>
      <c r="G94" s="22"/>
    </row>
    <row r="95" spans="1:7" ht="46.8" x14ac:dyDescent="0.55000000000000004">
      <c r="A95" s="22" t="s">
        <v>202</v>
      </c>
      <c r="B95" s="25" t="s">
        <v>203</v>
      </c>
      <c r="C95" s="43"/>
      <c r="D95" s="42" t="b">
        <f t="shared" si="6"/>
        <v>0</v>
      </c>
      <c r="E95" s="25" t="s">
        <v>100</v>
      </c>
      <c r="F95" s="22" t="s">
        <v>82</v>
      </c>
      <c r="G95" s="22"/>
    </row>
    <row r="96" spans="1:7" ht="46.8" x14ac:dyDescent="0.55000000000000004">
      <c r="A96" s="22" t="s">
        <v>204</v>
      </c>
      <c r="B96" s="25" t="s">
        <v>205</v>
      </c>
      <c r="C96" s="43"/>
      <c r="D96" s="42" t="b">
        <f t="shared" si="6"/>
        <v>0</v>
      </c>
      <c r="E96" s="25" t="s">
        <v>100</v>
      </c>
      <c r="F96" s="22" t="s">
        <v>82</v>
      </c>
      <c r="G96" s="22"/>
    </row>
    <row r="97" spans="1:7" ht="31.2" x14ac:dyDescent="0.55000000000000004">
      <c r="A97" s="22" t="s">
        <v>206</v>
      </c>
      <c r="B97" s="25" t="s">
        <v>207</v>
      </c>
      <c r="C97" s="43"/>
      <c r="D97" s="42" t="b">
        <f t="shared" si="6"/>
        <v>0</v>
      </c>
      <c r="E97" s="25" t="s">
        <v>100</v>
      </c>
      <c r="F97" s="22" t="s">
        <v>45</v>
      </c>
      <c r="G97" s="22"/>
    </row>
    <row r="98" spans="1:7" ht="31.2" x14ac:dyDescent="0.55000000000000004">
      <c r="A98" s="22" t="s">
        <v>208</v>
      </c>
      <c r="B98" s="25" t="s">
        <v>209</v>
      </c>
      <c r="C98" s="45"/>
      <c r="D98" s="42" t="b">
        <f t="shared" si="6"/>
        <v>0</v>
      </c>
      <c r="E98" s="25" t="s">
        <v>100</v>
      </c>
      <c r="F98" s="22" t="s">
        <v>82</v>
      </c>
      <c r="G98" s="22"/>
    </row>
    <row r="99" spans="1:7" ht="31.2" x14ac:dyDescent="0.55000000000000004">
      <c r="A99" s="22" t="s">
        <v>210</v>
      </c>
      <c r="B99" s="25" t="s">
        <v>211</v>
      </c>
      <c r="C99" s="45"/>
      <c r="D99" s="42" t="b">
        <f t="shared" si="6"/>
        <v>0</v>
      </c>
      <c r="E99" s="25" t="s">
        <v>100</v>
      </c>
      <c r="F99" s="22" t="s">
        <v>82</v>
      </c>
      <c r="G99" s="22"/>
    </row>
    <row r="100" spans="1:7" x14ac:dyDescent="0.55000000000000004">
      <c r="A100" s="40" t="s">
        <v>212</v>
      </c>
      <c r="B100" s="40" t="s">
        <v>213</v>
      </c>
      <c r="C100" s="41" t="s">
        <v>39</v>
      </c>
      <c r="D100" s="41" t="s">
        <v>39</v>
      </c>
      <c r="E100" s="41" t="s">
        <v>39</v>
      </c>
      <c r="F100" s="41" t="s">
        <v>39</v>
      </c>
      <c r="G100" s="22"/>
    </row>
    <row r="101" spans="1:7" ht="62.4" x14ac:dyDescent="0.55000000000000004">
      <c r="A101" s="22" t="s">
        <v>214</v>
      </c>
      <c r="B101" s="60" t="s">
        <v>215</v>
      </c>
      <c r="C101" s="31"/>
      <c r="D101" s="37" t="s">
        <v>43</v>
      </c>
      <c r="E101" s="27" t="s">
        <v>216</v>
      </c>
      <c r="F101" s="22" t="s">
        <v>45</v>
      </c>
      <c r="G101" s="22"/>
    </row>
    <row r="102" spans="1:7" ht="78" x14ac:dyDescent="0.55000000000000004">
      <c r="A102" s="22" t="s">
        <v>217</v>
      </c>
      <c r="B102" s="25" t="s">
        <v>218</v>
      </c>
      <c r="C102" s="44"/>
      <c r="D102" s="42" t="b">
        <f>ISNUMBER(C102)</f>
        <v>0</v>
      </c>
      <c r="E102" s="25" t="s">
        <v>219</v>
      </c>
      <c r="F102" s="22" t="s">
        <v>45</v>
      </c>
      <c r="G102" s="22"/>
    </row>
    <row r="103" spans="1:7" ht="78" x14ac:dyDescent="0.55000000000000004">
      <c r="A103" s="22" t="s">
        <v>220</v>
      </c>
      <c r="B103" s="25" t="s">
        <v>221</v>
      </c>
      <c r="C103" s="43"/>
      <c r="D103" s="42" t="b">
        <f>ISNUMBER(C103)</f>
        <v>0</v>
      </c>
      <c r="E103" s="25" t="s">
        <v>222</v>
      </c>
      <c r="F103" s="22" t="s">
        <v>45</v>
      </c>
      <c r="G103" s="22"/>
    </row>
    <row r="104" spans="1:7" ht="189.75" customHeight="1" x14ac:dyDescent="0.55000000000000004">
      <c r="A104" s="22" t="s">
        <v>223</v>
      </c>
      <c r="B104" s="25" t="s">
        <v>224</v>
      </c>
      <c r="C104" s="44"/>
      <c r="D104" s="42" t="b">
        <f>ISNUMBER(C104)</f>
        <v>0</v>
      </c>
      <c r="E104" s="25" t="s">
        <v>225</v>
      </c>
      <c r="F104" s="22" t="s">
        <v>45</v>
      </c>
      <c r="G104" s="22"/>
    </row>
    <row r="105" spans="1:7" x14ac:dyDescent="0.55000000000000004">
      <c r="A105" s="40" t="s">
        <v>226</v>
      </c>
      <c r="B105" s="40" t="s">
        <v>227</v>
      </c>
      <c r="C105" s="41" t="s">
        <v>39</v>
      </c>
      <c r="D105" s="41" t="s">
        <v>39</v>
      </c>
      <c r="E105" s="41" t="s">
        <v>39</v>
      </c>
      <c r="F105" s="41" t="s">
        <v>39</v>
      </c>
      <c r="G105" s="22"/>
    </row>
    <row r="106" spans="1:7" ht="31.2" x14ac:dyDescent="0.55000000000000004">
      <c r="A106" s="22" t="s">
        <v>228</v>
      </c>
      <c r="B106" s="25" t="s">
        <v>229</v>
      </c>
      <c r="C106" s="44"/>
      <c r="D106" s="42" t="b">
        <f t="shared" ref="D106:D113" si="7">ISNUMBER(C106)</f>
        <v>0</v>
      </c>
      <c r="E106" s="25" t="s">
        <v>81</v>
      </c>
      <c r="F106" s="22" t="s">
        <v>82</v>
      </c>
      <c r="G106" s="22"/>
    </row>
    <row r="107" spans="1:7" ht="31.2" x14ac:dyDescent="0.55000000000000004">
      <c r="A107" s="22" t="s">
        <v>230</v>
      </c>
      <c r="B107" s="25" t="s">
        <v>231</v>
      </c>
      <c r="C107" s="44"/>
      <c r="D107" s="42" t="b">
        <f t="shared" si="7"/>
        <v>0</v>
      </c>
      <c r="E107" s="25" t="s">
        <v>81</v>
      </c>
      <c r="F107" s="22" t="s">
        <v>82</v>
      </c>
      <c r="G107" s="22"/>
    </row>
    <row r="108" spans="1:7" ht="31.2" x14ac:dyDescent="0.55000000000000004">
      <c r="A108" s="22" t="s">
        <v>232</v>
      </c>
      <c r="B108" s="25" t="s">
        <v>233</v>
      </c>
      <c r="C108" s="44"/>
      <c r="D108" s="42" t="b">
        <f t="shared" si="7"/>
        <v>0</v>
      </c>
      <c r="E108" s="25" t="s">
        <v>81</v>
      </c>
      <c r="F108" s="22" t="s">
        <v>82</v>
      </c>
      <c r="G108" s="22"/>
    </row>
    <row r="109" spans="1:7" ht="31.2" x14ac:dyDescent="0.55000000000000004">
      <c r="A109" s="22" t="s">
        <v>234</v>
      </c>
      <c r="B109" s="25" t="s">
        <v>235</v>
      </c>
      <c r="C109" s="44"/>
      <c r="D109" s="42" t="b">
        <f t="shared" si="7"/>
        <v>0</v>
      </c>
      <c r="E109" s="25" t="s">
        <v>81</v>
      </c>
      <c r="F109" s="22" t="s">
        <v>82</v>
      </c>
      <c r="G109" s="22"/>
    </row>
    <row r="110" spans="1:7" ht="31.2" x14ac:dyDescent="0.55000000000000004">
      <c r="A110" s="22" t="s">
        <v>236</v>
      </c>
      <c r="B110" s="25" t="s">
        <v>237</v>
      </c>
      <c r="C110" s="44"/>
      <c r="D110" s="42" t="b">
        <f t="shared" si="7"/>
        <v>0</v>
      </c>
      <c r="E110" s="25" t="s">
        <v>81</v>
      </c>
      <c r="F110" s="22" t="s">
        <v>82</v>
      </c>
      <c r="G110" s="22"/>
    </row>
    <row r="111" spans="1:7" ht="31.2" x14ac:dyDescent="0.55000000000000004">
      <c r="A111" s="22" t="s">
        <v>238</v>
      </c>
      <c r="B111" s="25" t="s">
        <v>239</v>
      </c>
      <c r="C111" s="44"/>
      <c r="D111" s="42" t="b">
        <f t="shared" si="7"/>
        <v>0</v>
      </c>
      <c r="E111" s="25" t="s">
        <v>81</v>
      </c>
      <c r="F111" s="22" t="s">
        <v>82</v>
      </c>
      <c r="G111" s="22"/>
    </row>
    <row r="112" spans="1:7" ht="31.2" x14ac:dyDescent="0.55000000000000004">
      <c r="A112" s="22" t="s">
        <v>240</v>
      </c>
      <c r="B112" s="25" t="s">
        <v>241</v>
      </c>
      <c r="C112" s="44"/>
      <c r="D112" s="42" t="b">
        <f t="shared" si="7"/>
        <v>0</v>
      </c>
      <c r="E112" s="25" t="s">
        <v>81</v>
      </c>
      <c r="F112" s="22" t="s">
        <v>82</v>
      </c>
      <c r="G112" s="22"/>
    </row>
    <row r="113" spans="1:7" ht="31.2" x14ac:dyDescent="0.55000000000000004">
      <c r="A113" s="22" t="s">
        <v>242</v>
      </c>
      <c r="B113" s="25" t="s">
        <v>243</v>
      </c>
      <c r="C113" s="44"/>
      <c r="D113" s="42" t="b">
        <f t="shared" si="7"/>
        <v>0</v>
      </c>
      <c r="E113" s="25" t="s">
        <v>81</v>
      </c>
      <c r="F113" s="22" t="s">
        <v>82</v>
      </c>
      <c r="G113" s="22"/>
    </row>
    <row r="114" spans="1:7" x14ac:dyDescent="0.55000000000000004">
      <c r="A114" s="22" t="s">
        <v>244</v>
      </c>
      <c r="B114" s="25" t="s">
        <v>427</v>
      </c>
      <c r="C114" s="46" t="s">
        <v>39</v>
      </c>
      <c r="D114" s="46" t="s">
        <v>39</v>
      </c>
      <c r="E114" s="46" t="s">
        <v>39</v>
      </c>
      <c r="F114" s="46" t="s">
        <v>39</v>
      </c>
      <c r="G114" s="22"/>
    </row>
    <row r="115" spans="1:7" ht="31.2" x14ac:dyDescent="0.55000000000000004">
      <c r="A115" s="39" t="s">
        <v>245</v>
      </c>
      <c r="B115" s="25" t="s">
        <v>428</v>
      </c>
      <c r="C115" s="44"/>
      <c r="D115" s="42" t="b">
        <f>ISNUMBER(C115)</f>
        <v>0</v>
      </c>
      <c r="E115" s="25" t="s">
        <v>81</v>
      </c>
      <c r="F115" s="22" t="s">
        <v>82</v>
      </c>
      <c r="G115" s="22"/>
    </row>
    <row r="116" spans="1:7" x14ac:dyDescent="0.55000000000000004">
      <c r="A116" s="39" t="s">
        <v>246</v>
      </c>
      <c r="B116" s="25" t="s">
        <v>429</v>
      </c>
      <c r="C116" s="44"/>
      <c r="D116" s="42" t="b">
        <f>ISNUMBER(C116)</f>
        <v>0</v>
      </c>
      <c r="E116" s="25" t="s">
        <v>81</v>
      </c>
      <c r="F116" s="22" t="s">
        <v>82</v>
      </c>
      <c r="G116" s="22"/>
    </row>
    <row r="117" spans="1:7" ht="31.2" x14ac:dyDescent="0.55000000000000004">
      <c r="A117" s="38" t="s">
        <v>247</v>
      </c>
      <c r="B117" s="33"/>
      <c r="C117" s="48">
        <f>SUM(C115:C116)</f>
        <v>0</v>
      </c>
      <c r="D117" s="42" t="b">
        <f>IF(($C$117=SUM($C$115:$C$116)),TRUE,FALSE)</f>
        <v>1</v>
      </c>
      <c r="E117" s="33" t="s">
        <v>122</v>
      </c>
      <c r="F117" s="22"/>
      <c r="G117" s="22"/>
    </row>
    <row r="118" spans="1:7" ht="31.2" x14ac:dyDescent="0.55000000000000004">
      <c r="A118" s="22" t="s">
        <v>248</v>
      </c>
      <c r="B118" s="25" t="s">
        <v>249</v>
      </c>
      <c r="C118" s="44"/>
      <c r="D118" s="42" t="b">
        <f>ISNUMBER(C118)</f>
        <v>0</v>
      </c>
      <c r="E118" s="25" t="s">
        <v>81</v>
      </c>
      <c r="F118" s="22" t="s">
        <v>82</v>
      </c>
      <c r="G118" s="22"/>
    </row>
    <row r="119" spans="1:7" x14ac:dyDescent="0.55000000000000004">
      <c r="A119" s="22" t="s">
        <v>250</v>
      </c>
      <c r="B119" s="25" t="s">
        <v>426</v>
      </c>
      <c r="C119" s="46" t="s">
        <v>39</v>
      </c>
      <c r="D119" s="46" t="s">
        <v>39</v>
      </c>
      <c r="E119" s="46" t="s">
        <v>39</v>
      </c>
      <c r="F119" s="46" t="s">
        <v>39</v>
      </c>
      <c r="G119" s="22"/>
    </row>
    <row r="120" spans="1:7" ht="46.8" x14ac:dyDescent="0.55000000000000004">
      <c r="A120" s="39" t="s">
        <v>251</v>
      </c>
      <c r="B120" s="25" t="s">
        <v>433</v>
      </c>
      <c r="C120" s="44"/>
      <c r="D120" s="42" t="b">
        <f>ISNUMBER(C120)</f>
        <v>0</v>
      </c>
      <c r="E120" s="25" t="s">
        <v>81</v>
      </c>
      <c r="F120" s="22" t="s">
        <v>82</v>
      </c>
      <c r="G120" s="22"/>
    </row>
    <row r="121" spans="1:7" x14ac:dyDescent="0.55000000000000004">
      <c r="A121" s="39" t="s">
        <v>252</v>
      </c>
      <c r="B121" s="25" t="s">
        <v>434</v>
      </c>
      <c r="C121" s="44"/>
      <c r="D121" s="42" t="b">
        <f>ISNUMBER(C121)</f>
        <v>0</v>
      </c>
      <c r="E121" s="25" t="s">
        <v>81</v>
      </c>
      <c r="F121" s="22" t="s">
        <v>82</v>
      </c>
      <c r="G121" s="22"/>
    </row>
    <row r="122" spans="1:7" ht="31.2" x14ac:dyDescent="0.55000000000000004">
      <c r="A122" s="38" t="s">
        <v>253</v>
      </c>
      <c r="B122" s="33" t="s">
        <v>121</v>
      </c>
      <c r="C122" s="48">
        <f>SUM(C120:C121)</f>
        <v>0</v>
      </c>
      <c r="D122" s="42" t="b">
        <f>IF(($C$122=SUM($C$120:$C$121)),TRUE,FALSE)</f>
        <v>1</v>
      </c>
      <c r="E122" s="33" t="s">
        <v>122</v>
      </c>
      <c r="F122" s="22"/>
      <c r="G122" s="22"/>
    </row>
    <row r="123" spans="1:7" ht="31.2" x14ac:dyDescent="0.55000000000000004">
      <c r="A123" s="22" t="s">
        <v>254</v>
      </c>
      <c r="B123" s="25" t="s">
        <v>255</v>
      </c>
      <c r="C123" s="44"/>
      <c r="D123" s="42" t="b">
        <f>ISNUMBER(C123)</f>
        <v>0</v>
      </c>
      <c r="E123" s="25" t="s">
        <v>81</v>
      </c>
      <c r="F123" s="22" t="s">
        <v>45</v>
      </c>
      <c r="G123" s="22"/>
    </row>
    <row r="124" spans="1:7" x14ac:dyDescent="0.55000000000000004">
      <c r="A124" s="40" t="s">
        <v>256</v>
      </c>
      <c r="B124" s="40" t="s">
        <v>257</v>
      </c>
      <c r="C124" s="41" t="s">
        <v>39</v>
      </c>
      <c r="D124" s="41" t="s">
        <v>39</v>
      </c>
      <c r="E124" s="41" t="s">
        <v>39</v>
      </c>
      <c r="F124" s="41" t="s">
        <v>39</v>
      </c>
      <c r="G124" s="22"/>
    </row>
    <row r="125" spans="1:7" ht="31.2" x14ac:dyDescent="0.55000000000000004">
      <c r="A125" s="42" t="s">
        <v>258</v>
      </c>
      <c r="B125" s="25" t="s">
        <v>259</v>
      </c>
      <c r="C125" s="49" t="s">
        <v>260</v>
      </c>
      <c r="D125" s="42" t="s">
        <v>43</v>
      </c>
      <c r="E125" s="25" t="s">
        <v>261</v>
      </c>
      <c r="F125" s="22"/>
      <c r="G125" s="22"/>
    </row>
    <row r="126" spans="1:7" x14ac:dyDescent="0.55000000000000004">
      <c r="A126" s="53" t="s">
        <v>262</v>
      </c>
      <c r="B126" s="50" t="s">
        <v>263</v>
      </c>
      <c r="C126" s="46" t="s">
        <v>39</v>
      </c>
      <c r="D126" s="41" t="s">
        <v>39</v>
      </c>
      <c r="E126" s="41" t="s">
        <v>39</v>
      </c>
      <c r="F126" s="41" t="s">
        <v>39</v>
      </c>
      <c r="G126" s="22"/>
    </row>
    <row r="127" spans="1:7" x14ac:dyDescent="0.55000000000000004">
      <c r="A127" s="52" t="s">
        <v>264</v>
      </c>
      <c r="B127" s="25" t="s">
        <v>265</v>
      </c>
      <c r="C127" s="49"/>
      <c r="D127" s="42" t="s">
        <v>43</v>
      </c>
      <c r="E127" s="25" t="s">
        <v>266</v>
      </c>
      <c r="F127" s="22"/>
      <c r="G127" s="22"/>
    </row>
    <row r="128" spans="1:7" x14ac:dyDescent="0.55000000000000004">
      <c r="A128" s="52" t="s">
        <v>267</v>
      </c>
      <c r="B128" s="25" t="s">
        <v>268</v>
      </c>
      <c r="C128" s="49"/>
      <c r="D128" s="42" t="s">
        <v>43</v>
      </c>
      <c r="E128" s="25" t="s">
        <v>266</v>
      </c>
      <c r="F128" s="22"/>
      <c r="G128" s="22"/>
    </row>
    <row r="129" spans="1:7" x14ac:dyDescent="0.55000000000000004">
      <c r="A129" s="52" t="s">
        <v>269</v>
      </c>
      <c r="B129" s="25" t="s">
        <v>270</v>
      </c>
      <c r="C129" s="49"/>
      <c r="D129" s="42" t="s">
        <v>43</v>
      </c>
      <c r="E129" s="25" t="s">
        <v>266</v>
      </c>
      <c r="F129" s="22"/>
      <c r="G129" s="22"/>
    </row>
    <row r="130" spans="1:7" x14ac:dyDescent="0.55000000000000004">
      <c r="A130" s="52" t="s">
        <v>271</v>
      </c>
      <c r="B130" s="25" t="s">
        <v>272</v>
      </c>
      <c r="C130" s="49"/>
      <c r="D130" s="42" t="s">
        <v>43</v>
      </c>
      <c r="E130" s="25" t="s">
        <v>273</v>
      </c>
      <c r="F130" s="22"/>
      <c r="G130" s="22"/>
    </row>
    <row r="131" spans="1:7" x14ac:dyDescent="0.55000000000000004">
      <c r="A131" s="52" t="s">
        <v>274</v>
      </c>
      <c r="B131" s="25" t="s">
        <v>275</v>
      </c>
      <c r="C131" s="49"/>
      <c r="D131" s="42" t="s">
        <v>43</v>
      </c>
      <c r="E131" s="25" t="s">
        <v>266</v>
      </c>
      <c r="F131" s="22"/>
      <c r="G131" s="22"/>
    </row>
    <row r="132" spans="1:7" ht="40.5" customHeight="1" x14ac:dyDescent="0.55000000000000004">
      <c r="A132" s="52" t="s">
        <v>276</v>
      </c>
      <c r="B132" s="25" t="s">
        <v>277</v>
      </c>
      <c r="C132" s="51"/>
      <c r="D132" s="42" t="s">
        <v>43</v>
      </c>
      <c r="E132" s="25" t="s">
        <v>278</v>
      </c>
      <c r="F132" s="22"/>
      <c r="G132" s="22"/>
    </row>
    <row r="133" spans="1:7" ht="46.5" customHeight="1" x14ac:dyDescent="0.55000000000000004">
      <c r="A133" s="42" t="s">
        <v>279</v>
      </c>
      <c r="B133" s="25" t="s">
        <v>425</v>
      </c>
      <c r="C133" s="49" t="s">
        <v>260</v>
      </c>
      <c r="D133" s="42" t="s">
        <v>43</v>
      </c>
      <c r="E133" s="25" t="s">
        <v>261</v>
      </c>
      <c r="F133" s="22"/>
      <c r="G133" s="22"/>
    </row>
    <row r="134" spans="1:7" x14ac:dyDescent="0.55000000000000004">
      <c r="A134" s="40" t="s">
        <v>39</v>
      </c>
      <c r="B134" s="40" t="s">
        <v>280</v>
      </c>
      <c r="C134" s="41" t="s">
        <v>39</v>
      </c>
      <c r="D134" s="41" t="s">
        <v>39</v>
      </c>
      <c r="E134" s="41" t="s">
        <v>39</v>
      </c>
      <c r="F134" s="41" t="s">
        <v>39</v>
      </c>
      <c r="G134" s="22"/>
    </row>
  </sheetData>
  <autoFilter ref="A2:H123" xr:uid="{4C78B61A-2F14-4AF3-B10D-D47C49590712}"/>
  <conditionalFormatting sqref="H3">
    <cfRule type="containsText" dxfId="233" priority="235" operator="containsText" text="TRUE">
      <formula>NOT(ISERROR(SEARCH("TRUE",H3)))</formula>
    </cfRule>
    <cfRule type="containsText" dxfId="232" priority="236" operator="containsText" text="FALSE">
      <formula>NOT(ISERROR(SEARCH("FALSE",H3)))</formula>
    </cfRule>
  </conditionalFormatting>
  <conditionalFormatting sqref="H4">
    <cfRule type="containsText" dxfId="231" priority="233" operator="containsText" text="TRUE">
      <formula>NOT(ISERROR(SEARCH("TRUE",H4)))</formula>
    </cfRule>
    <cfRule type="containsText" dxfId="230" priority="234" operator="containsText" text="FALSE">
      <formula>NOT(ISERROR(SEARCH("FALSE",H4)))</formula>
    </cfRule>
  </conditionalFormatting>
  <conditionalFormatting sqref="D5">
    <cfRule type="containsText" dxfId="229" priority="231" operator="containsText" text="TRUE">
      <formula>NOT(ISERROR(SEARCH("TRUE",D5)))</formula>
    </cfRule>
    <cfRule type="containsText" dxfId="228" priority="232" operator="containsText" text="FALSE">
      <formula>NOT(ISERROR(SEARCH("FALSE",D5)))</formula>
    </cfRule>
  </conditionalFormatting>
  <conditionalFormatting sqref="D6">
    <cfRule type="containsText" dxfId="227" priority="229" operator="containsText" text="TRUE">
      <formula>NOT(ISERROR(SEARCH("TRUE",D6)))</formula>
    </cfRule>
    <cfRule type="containsText" dxfId="226" priority="230" operator="containsText" text="FALSE">
      <formula>NOT(ISERROR(SEARCH("FALSE",D6)))</formula>
    </cfRule>
  </conditionalFormatting>
  <conditionalFormatting sqref="D7">
    <cfRule type="containsText" dxfId="225" priority="227" operator="containsText" text="TRUE">
      <formula>NOT(ISERROR(SEARCH("TRUE",D7)))</formula>
    </cfRule>
    <cfRule type="containsText" dxfId="224" priority="228" operator="containsText" text="FALSE">
      <formula>NOT(ISERROR(SEARCH("FALSE",D7)))</formula>
    </cfRule>
  </conditionalFormatting>
  <conditionalFormatting sqref="D8">
    <cfRule type="containsText" dxfId="223" priority="225" operator="containsText" text="TRUE">
      <formula>NOT(ISERROR(SEARCH("TRUE",D8)))</formula>
    </cfRule>
    <cfRule type="containsText" dxfId="222" priority="226" operator="containsText" text="FALSE">
      <formula>NOT(ISERROR(SEARCH("FALSE",D8)))</formula>
    </cfRule>
  </conditionalFormatting>
  <conditionalFormatting sqref="D9">
    <cfRule type="containsText" dxfId="221" priority="223" operator="containsText" text="TRUE">
      <formula>NOT(ISERROR(SEARCH("TRUE",D9)))</formula>
    </cfRule>
    <cfRule type="containsText" dxfId="220" priority="224" operator="containsText" text="FALSE">
      <formula>NOT(ISERROR(SEARCH("FALSE",D9)))</formula>
    </cfRule>
  </conditionalFormatting>
  <conditionalFormatting sqref="D12">
    <cfRule type="containsText" dxfId="219" priority="221" operator="containsText" text="TRUE">
      <formula>NOT(ISERROR(SEARCH("TRUE",D12)))</formula>
    </cfRule>
    <cfRule type="containsText" dxfId="218" priority="222" operator="containsText" text="FALSE">
      <formula>NOT(ISERROR(SEARCH("FALSE",D12)))</formula>
    </cfRule>
  </conditionalFormatting>
  <conditionalFormatting sqref="D125:D134 F126">
    <cfRule type="containsText" dxfId="217" priority="219" operator="containsText" text="TRUE">
      <formula>NOT(ISERROR(SEARCH("TRUE",D125)))</formula>
    </cfRule>
    <cfRule type="containsText" dxfId="216" priority="220" operator="containsText" text="FALSE">
      <formula>NOT(ISERROR(SEARCH("FALSE",D125)))</formula>
    </cfRule>
  </conditionalFormatting>
  <conditionalFormatting sqref="D100">
    <cfRule type="containsText" dxfId="215" priority="215" operator="containsText" text="TRUE">
      <formula>NOT(ISERROR(SEARCH("TRUE",D100)))</formula>
    </cfRule>
    <cfRule type="containsText" dxfId="214" priority="216" operator="containsText" text="FALSE">
      <formula>NOT(ISERROR(SEARCH("FALSE",D100)))</formula>
    </cfRule>
  </conditionalFormatting>
  <conditionalFormatting sqref="D105">
    <cfRule type="containsText" dxfId="213" priority="213" operator="containsText" text="TRUE">
      <formula>NOT(ISERROR(SEARCH("TRUE",D105)))</formula>
    </cfRule>
    <cfRule type="containsText" dxfId="212" priority="214" operator="containsText" text="FALSE">
      <formula>NOT(ISERROR(SEARCH("FALSE",D105)))</formula>
    </cfRule>
  </conditionalFormatting>
  <conditionalFormatting sqref="D92">
    <cfRule type="containsText" dxfId="211" priority="211" operator="containsText" text="TRUE">
      <formula>NOT(ISERROR(SEARCH("TRUE",D92)))</formula>
    </cfRule>
    <cfRule type="containsText" dxfId="210" priority="212" operator="containsText" text="FALSE">
      <formula>NOT(ISERROR(SEARCH("FALSE",D92)))</formula>
    </cfRule>
  </conditionalFormatting>
  <conditionalFormatting sqref="D44">
    <cfRule type="containsText" dxfId="209" priority="209" operator="containsText" text="TRUE">
      <formula>NOT(ISERROR(SEARCH("TRUE",D44)))</formula>
    </cfRule>
    <cfRule type="containsText" dxfId="208" priority="210" operator="containsText" text="FALSE">
      <formula>NOT(ISERROR(SEARCH("FALSE",D44)))</formula>
    </cfRule>
  </conditionalFormatting>
  <conditionalFormatting sqref="D59">
    <cfRule type="containsText" dxfId="207" priority="207" operator="containsText" text="TRUE">
      <formula>NOT(ISERROR(SEARCH("TRUE",D59)))</formula>
    </cfRule>
    <cfRule type="containsText" dxfId="206" priority="208" operator="containsText" text="FALSE">
      <formula>NOT(ISERROR(SEARCH("FALSE",D59)))</formula>
    </cfRule>
  </conditionalFormatting>
  <conditionalFormatting sqref="D29:D30">
    <cfRule type="containsText" dxfId="205" priority="205" operator="containsText" text="TRUE">
      <formula>NOT(ISERROR(SEARCH("TRUE",D29)))</formula>
    </cfRule>
    <cfRule type="containsText" dxfId="204" priority="206" operator="containsText" text="FALSE">
      <formula>NOT(ISERROR(SEARCH("FALSE",D29)))</formula>
    </cfRule>
  </conditionalFormatting>
  <conditionalFormatting sqref="D15">
    <cfRule type="containsText" dxfId="203" priority="203" operator="containsText" text="TRUE">
      <formula>NOT(ISERROR(SEARCH("TRUE",D15)))</formula>
    </cfRule>
    <cfRule type="containsText" dxfId="202" priority="204" operator="containsText" text="FALSE">
      <formula>NOT(ISERROR(SEARCH("FALSE",D15)))</formula>
    </cfRule>
  </conditionalFormatting>
  <conditionalFormatting sqref="D3">
    <cfRule type="containsText" dxfId="201" priority="201" operator="containsText" text="TRUE">
      <formula>NOT(ISERROR(SEARCH("TRUE",D3)))</formula>
    </cfRule>
    <cfRule type="containsText" dxfId="200" priority="202" operator="containsText" text="FALSE">
      <formula>NOT(ISERROR(SEARCH("FALSE",D3)))</formula>
    </cfRule>
  </conditionalFormatting>
  <conditionalFormatting sqref="D16">
    <cfRule type="containsText" dxfId="199" priority="199" operator="containsText" text="TRUE">
      <formula>NOT(ISERROR(SEARCH("TRUE",D16)))</formula>
    </cfRule>
    <cfRule type="containsText" dxfId="198" priority="200" operator="containsText" text="FALSE">
      <formula>NOT(ISERROR(SEARCH("FALSE",D16)))</formula>
    </cfRule>
  </conditionalFormatting>
  <conditionalFormatting sqref="D17">
    <cfRule type="containsText" dxfId="197" priority="197" operator="containsText" text="TRUE">
      <formula>NOT(ISERROR(SEARCH("TRUE",D17)))</formula>
    </cfRule>
    <cfRule type="containsText" dxfId="196" priority="198" operator="containsText" text="FALSE">
      <formula>NOT(ISERROR(SEARCH("FALSE",D17)))</formula>
    </cfRule>
  </conditionalFormatting>
  <conditionalFormatting sqref="D18">
    <cfRule type="containsText" dxfId="195" priority="195" operator="containsText" text="TRUE">
      <formula>NOT(ISERROR(SEARCH("TRUE",D18)))</formula>
    </cfRule>
    <cfRule type="containsText" dxfId="194" priority="196" operator="containsText" text="FALSE">
      <formula>NOT(ISERROR(SEARCH("FALSE",D18)))</formula>
    </cfRule>
  </conditionalFormatting>
  <conditionalFormatting sqref="D19">
    <cfRule type="containsText" dxfId="193" priority="193" operator="containsText" text="TRUE">
      <formula>NOT(ISERROR(SEARCH("TRUE",D19)))</formula>
    </cfRule>
    <cfRule type="containsText" dxfId="192" priority="194" operator="containsText" text="FALSE">
      <formula>NOT(ISERROR(SEARCH("FALSE",D19)))</formula>
    </cfRule>
  </conditionalFormatting>
  <conditionalFormatting sqref="D20">
    <cfRule type="containsText" dxfId="191" priority="191" operator="containsText" text="TRUE">
      <formula>NOT(ISERROR(SEARCH("TRUE",D20)))</formula>
    </cfRule>
    <cfRule type="containsText" dxfId="190" priority="192" operator="containsText" text="FALSE">
      <formula>NOT(ISERROR(SEARCH("FALSE",D20)))</formula>
    </cfRule>
  </conditionalFormatting>
  <conditionalFormatting sqref="D21">
    <cfRule type="containsText" dxfId="189" priority="189" operator="containsText" text="TRUE">
      <formula>NOT(ISERROR(SEARCH("TRUE",D21)))</formula>
    </cfRule>
    <cfRule type="containsText" dxfId="188" priority="190" operator="containsText" text="FALSE">
      <formula>NOT(ISERROR(SEARCH("FALSE",D21)))</formula>
    </cfRule>
  </conditionalFormatting>
  <conditionalFormatting sqref="D23">
    <cfRule type="containsText" dxfId="187" priority="187" operator="containsText" text="TRUE">
      <formula>NOT(ISERROR(SEARCH("TRUE",D23)))</formula>
    </cfRule>
    <cfRule type="containsText" dxfId="186" priority="188" operator="containsText" text="FALSE">
      <formula>NOT(ISERROR(SEARCH("FALSE",D23)))</formula>
    </cfRule>
  </conditionalFormatting>
  <conditionalFormatting sqref="D25">
    <cfRule type="containsText" dxfId="185" priority="185" operator="containsText" text="TRUE">
      <formula>NOT(ISERROR(SEARCH("TRUE",D25)))</formula>
    </cfRule>
    <cfRule type="containsText" dxfId="184" priority="186" operator="containsText" text="FALSE">
      <formula>NOT(ISERROR(SEARCH("FALSE",D25)))</formula>
    </cfRule>
  </conditionalFormatting>
  <conditionalFormatting sqref="D26">
    <cfRule type="containsText" dxfId="183" priority="183" operator="containsText" text="TRUE">
      <formula>NOT(ISERROR(SEARCH("TRUE",D26)))</formula>
    </cfRule>
    <cfRule type="containsText" dxfId="182" priority="184" operator="containsText" text="FALSE">
      <formula>NOT(ISERROR(SEARCH("FALSE",D26)))</formula>
    </cfRule>
  </conditionalFormatting>
  <conditionalFormatting sqref="D27">
    <cfRule type="containsText" dxfId="181" priority="181" operator="containsText" text="TRUE">
      <formula>NOT(ISERROR(SEARCH("TRUE",D27)))</formula>
    </cfRule>
    <cfRule type="containsText" dxfId="180" priority="182" operator="containsText" text="FALSE">
      <formula>NOT(ISERROR(SEARCH("FALSE",D27)))</formula>
    </cfRule>
  </conditionalFormatting>
  <conditionalFormatting sqref="D28">
    <cfRule type="containsText" dxfId="179" priority="179" operator="containsText" text="TRUE">
      <formula>NOT(ISERROR(SEARCH("TRUE",D28)))</formula>
    </cfRule>
    <cfRule type="containsText" dxfId="178" priority="180" operator="containsText" text="FALSE">
      <formula>NOT(ISERROR(SEARCH("FALSE",D28)))</formula>
    </cfRule>
  </conditionalFormatting>
  <conditionalFormatting sqref="D37">
    <cfRule type="containsText" dxfId="177" priority="177" operator="containsText" text="TRUE">
      <formula>NOT(ISERROR(SEARCH("TRUE",D37)))</formula>
    </cfRule>
    <cfRule type="containsText" dxfId="176" priority="178" operator="containsText" text="FALSE">
      <formula>NOT(ISERROR(SEARCH("FALSE",D37)))</formula>
    </cfRule>
  </conditionalFormatting>
  <conditionalFormatting sqref="D36">
    <cfRule type="containsText" dxfId="175" priority="175" operator="containsText" text="TRUE">
      <formula>NOT(ISERROR(SEARCH("TRUE",D36)))</formula>
    </cfRule>
    <cfRule type="containsText" dxfId="174" priority="176" operator="containsText" text="FALSE">
      <formula>NOT(ISERROR(SEARCH("FALSE",D36)))</formula>
    </cfRule>
  </conditionalFormatting>
  <conditionalFormatting sqref="D43">
    <cfRule type="containsText" dxfId="173" priority="173" operator="containsText" text="TRUE">
      <formula>NOT(ISERROR(SEARCH("TRUE",D43)))</formula>
    </cfRule>
    <cfRule type="containsText" dxfId="172" priority="174" operator="containsText" text="FALSE">
      <formula>NOT(ISERROR(SEARCH("FALSE",D43)))</formula>
    </cfRule>
  </conditionalFormatting>
  <conditionalFormatting sqref="D42">
    <cfRule type="containsText" dxfId="171" priority="151" operator="containsText" text="TRUE">
      <formula>NOT(ISERROR(SEARCH("TRUE",D42)))</formula>
    </cfRule>
    <cfRule type="containsText" dxfId="170" priority="152" operator="containsText" text="FALSE">
      <formula>NOT(ISERROR(SEARCH("FALSE",D42)))</formula>
    </cfRule>
  </conditionalFormatting>
  <conditionalFormatting sqref="D31">
    <cfRule type="containsText" dxfId="169" priority="169" operator="containsText" text="TRUE">
      <formula>NOT(ISERROR(SEARCH("TRUE",D31)))</formula>
    </cfRule>
    <cfRule type="containsText" dxfId="168" priority="170" operator="containsText" text="FALSE">
      <formula>NOT(ISERROR(SEARCH("FALSE",D31)))</formula>
    </cfRule>
  </conditionalFormatting>
  <conditionalFormatting sqref="D32">
    <cfRule type="containsText" dxfId="167" priority="167" operator="containsText" text="TRUE">
      <formula>NOT(ISERROR(SEARCH("TRUE",D32)))</formula>
    </cfRule>
    <cfRule type="containsText" dxfId="166" priority="168" operator="containsText" text="FALSE">
      <formula>NOT(ISERROR(SEARCH("FALSE",D32)))</formula>
    </cfRule>
  </conditionalFormatting>
  <conditionalFormatting sqref="D33">
    <cfRule type="containsText" dxfId="165" priority="165" operator="containsText" text="TRUE">
      <formula>NOT(ISERROR(SEARCH("TRUE",D33)))</formula>
    </cfRule>
    <cfRule type="containsText" dxfId="164" priority="166" operator="containsText" text="FALSE">
      <formula>NOT(ISERROR(SEARCH("FALSE",D33)))</formula>
    </cfRule>
  </conditionalFormatting>
  <conditionalFormatting sqref="D34">
    <cfRule type="containsText" dxfId="163" priority="163" operator="containsText" text="TRUE">
      <formula>NOT(ISERROR(SEARCH("TRUE",D34)))</formula>
    </cfRule>
    <cfRule type="containsText" dxfId="162" priority="164" operator="containsText" text="FALSE">
      <formula>NOT(ISERROR(SEARCH("FALSE",D34)))</formula>
    </cfRule>
  </conditionalFormatting>
  <conditionalFormatting sqref="D35">
    <cfRule type="containsText" dxfId="161" priority="161" operator="containsText" text="TRUE">
      <formula>NOT(ISERROR(SEARCH("TRUE",D35)))</formula>
    </cfRule>
    <cfRule type="containsText" dxfId="160" priority="162" operator="containsText" text="FALSE">
      <formula>NOT(ISERROR(SEARCH("FALSE",D35)))</formula>
    </cfRule>
  </conditionalFormatting>
  <conditionalFormatting sqref="D38">
    <cfRule type="containsText" dxfId="159" priority="159" operator="containsText" text="TRUE">
      <formula>NOT(ISERROR(SEARCH("TRUE",D38)))</formula>
    </cfRule>
    <cfRule type="containsText" dxfId="158" priority="160" operator="containsText" text="FALSE">
      <formula>NOT(ISERROR(SEARCH("FALSE",D38)))</formula>
    </cfRule>
  </conditionalFormatting>
  <conditionalFormatting sqref="D39">
    <cfRule type="containsText" dxfId="157" priority="157" operator="containsText" text="TRUE">
      <formula>NOT(ISERROR(SEARCH("TRUE",D39)))</formula>
    </cfRule>
    <cfRule type="containsText" dxfId="156" priority="158" operator="containsText" text="FALSE">
      <formula>NOT(ISERROR(SEARCH("FALSE",D39)))</formula>
    </cfRule>
  </conditionalFormatting>
  <conditionalFormatting sqref="D40">
    <cfRule type="containsText" dxfId="155" priority="155" operator="containsText" text="TRUE">
      <formula>NOT(ISERROR(SEARCH("TRUE",D40)))</formula>
    </cfRule>
    <cfRule type="containsText" dxfId="154" priority="156" operator="containsText" text="FALSE">
      <formula>NOT(ISERROR(SEARCH("FALSE",D40)))</formula>
    </cfRule>
  </conditionalFormatting>
  <conditionalFormatting sqref="D41">
    <cfRule type="containsText" dxfId="153" priority="153" operator="containsText" text="TRUE">
      <formula>NOT(ISERROR(SEARCH("TRUE",D41)))</formula>
    </cfRule>
    <cfRule type="containsText" dxfId="152" priority="154" operator="containsText" text="FALSE">
      <formula>NOT(ISERROR(SEARCH("FALSE",D41)))</formula>
    </cfRule>
  </conditionalFormatting>
  <conditionalFormatting sqref="D45">
    <cfRule type="containsText" dxfId="151" priority="149" operator="containsText" text="TRUE">
      <formula>NOT(ISERROR(SEARCH("TRUE",D45)))</formula>
    </cfRule>
    <cfRule type="containsText" dxfId="150" priority="150" operator="containsText" text="FALSE">
      <formula>NOT(ISERROR(SEARCH("FALSE",D45)))</formula>
    </cfRule>
  </conditionalFormatting>
  <conditionalFormatting sqref="D57">
    <cfRule type="containsText" dxfId="149" priority="127" operator="containsText" text="TRUE">
      <formula>NOT(ISERROR(SEARCH("TRUE",D57)))</formula>
    </cfRule>
    <cfRule type="containsText" dxfId="148" priority="128" operator="containsText" text="FALSE">
      <formula>NOT(ISERROR(SEARCH("FALSE",D57)))</formula>
    </cfRule>
  </conditionalFormatting>
  <conditionalFormatting sqref="D52">
    <cfRule type="containsText" dxfId="147" priority="147" operator="containsText" text="TRUE">
      <formula>NOT(ISERROR(SEARCH("TRUE",D52)))</formula>
    </cfRule>
    <cfRule type="containsText" dxfId="146" priority="148" operator="containsText" text="FALSE">
      <formula>NOT(ISERROR(SEARCH("FALSE",D52)))</formula>
    </cfRule>
  </conditionalFormatting>
  <conditionalFormatting sqref="D46">
    <cfRule type="containsText" dxfId="145" priority="145" operator="containsText" text="TRUE">
      <formula>NOT(ISERROR(SEARCH("TRUE",D46)))</formula>
    </cfRule>
    <cfRule type="containsText" dxfId="144" priority="146" operator="containsText" text="FALSE">
      <formula>NOT(ISERROR(SEARCH("FALSE",D46)))</formula>
    </cfRule>
  </conditionalFormatting>
  <conditionalFormatting sqref="D47">
    <cfRule type="containsText" dxfId="143" priority="143" operator="containsText" text="TRUE">
      <formula>NOT(ISERROR(SEARCH("TRUE",D47)))</formula>
    </cfRule>
    <cfRule type="containsText" dxfId="142" priority="144" operator="containsText" text="FALSE">
      <formula>NOT(ISERROR(SEARCH("FALSE",D47)))</formula>
    </cfRule>
  </conditionalFormatting>
  <conditionalFormatting sqref="D48">
    <cfRule type="containsText" dxfId="141" priority="141" operator="containsText" text="TRUE">
      <formula>NOT(ISERROR(SEARCH("TRUE",D48)))</formula>
    </cfRule>
    <cfRule type="containsText" dxfId="140" priority="142" operator="containsText" text="FALSE">
      <formula>NOT(ISERROR(SEARCH("FALSE",D48)))</formula>
    </cfRule>
  </conditionalFormatting>
  <conditionalFormatting sqref="D49">
    <cfRule type="containsText" dxfId="139" priority="139" operator="containsText" text="TRUE">
      <formula>NOT(ISERROR(SEARCH("TRUE",D49)))</formula>
    </cfRule>
    <cfRule type="containsText" dxfId="138" priority="140" operator="containsText" text="FALSE">
      <formula>NOT(ISERROR(SEARCH("FALSE",D49)))</formula>
    </cfRule>
  </conditionalFormatting>
  <conditionalFormatting sqref="D50">
    <cfRule type="containsText" dxfId="137" priority="137" operator="containsText" text="TRUE">
      <formula>NOT(ISERROR(SEARCH("TRUE",D50)))</formula>
    </cfRule>
    <cfRule type="containsText" dxfId="136" priority="138" operator="containsText" text="FALSE">
      <formula>NOT(ISERROR(SEARCH("FALSE",D50)))</formula>
    </cfRule>
  </conditionalFormatting>
  <conditionalFormatting sqref="D53">
    <cfRule type="containsText" dxfId="135" priority="135" operator="containsText" text="TRUE">
      <formula>NOT(ISERROR(SEARCH("TRUE",D53)))</formula>
    </cfRule>
    <cfRule type="containsText" dxfId="134" priority="136" operator="containsText" text="FALSE">
      <formula>NOT(ISERROR(SEARCH("FALSE",D53)))</formula>
    </cfRule>
  </conditionalFormatting>
  <conditionalFormatting sqref="D54">
    <cfRule type="containsText" dxfId="133" priority="133" operator="containsText" text="TRUE">
      <formula>NOT(ISERROR(SEARCH("TRUE",D54)))</formula>
    </cfRule>
    <cfRule type="containsText" dxfId="132" priority="134" operator="containsText" text="FALSE">
      <formula>NOT(ISERROR(SEARCH("FALSE",D54)))</formula>
    </cfRule>
  </conditionalFormatting>
  <conditionalFormatting sqref="D55">
    <cfRule type="containsText" dxfId="131" priority="131" operator="containsText" text="TRUE">
      <formula>NOT(ISERROR(SEARCH("TRUE",D55)))</formula>
    </cfRule>
    <cfRule type="containsText" dxfId="130" priority="132" operator="containsText" text="FALSE">
      <formula>NOT(ISERROR(SEARCH("FALSE",D55)))</formula>
    </cfRule>
  </conditionalFormatting>
  <conditionalFormatting sqref="D56">
    <cfRule type="containsText" dxfId="129" priority="129" operator="containsText" text="TRUE">
      <formula>NOT(ISERROR(SEARCH("TRUE",D56)))</formula>
    </cfRule>
    <cfRule type="containsText" dxfId="128" priority="130" operator="containsText" text="FALSE">
      <formula>NOT(ISERROR(SEARCH("FALSE",D56)))</formula>
    </cfRule>
  </conditionalFormatting>
  <conditionalFormatting sqref="D51">
    <cfRule type="containsText" dxfId="127" priority="125" operator="containsText" text="TRUE">
      <formula>NOT(ISERROR(SEARCH("TRUE",D51)))</formula>
    </cfRule>
    <cfRule type="containsText" dxfId="126" priority="126" operator="containsText" text="FALSE">
      <formula>NOT(ISERROR(SEARCH("FALSE",D51)))</formula>
    </cfRule>
  </conditionalFormatting>
  <conditionalFormatting sqref="D58">
    <cfRule type="containsText" dxfId="125" priority="123" operator="containsText" text="TRUE">
      <formula>NOT(ISERROR(SEARCH("TRUE",D58)))</formula>
    </cfRule>
    <cfRule type="containsText" dxfId="124" priority="124" operator="containsText" text="FALSE">
      <formula>NOT(ISERROR(SEARCH("FALSE",D58)))</formula>
    </cfRule>
  </conditionalFormatting>
  <conditionalFormatting sqref="D60">
    <cfRule type="containsText" dxfId="123" priority="121" operator="containsText" text="TRUE">
      <formula>NOT(ISERROR(SEARCH("TRUE",D60)))</formula>
    </cfRule>
    <cfRule type="containsText" dxfId="122" priority="122" operator="containsText" text="FALSE">
      <formula>NOT(ISERROR(SEARCH("FALSE",D60)))</formula>
    </cfRule>
  </conditionalFormatting>
  <conditionalFormatting sqref="D68">
    <cfRule type="containsText" dxfId="121" priority="119" operator="containsText" text="TRUE">
      <formula>NOT(ISERROR(SEARCH("TRUE",D68)))</formula>
    </cfRule>
    <cfRule type="containsText" dxfId="120" priority="120" operator="containsText" text="FALSE">
      <formula>NOT(ISERROR(SEARCH("FALSE",D68)))</formula>
    </cfRule>
  </conditionalFormatting>
  <conditionalFormatting sqref="D67">
    <cfRule type="containsText" dxfId="119" priority="117" operator="containsText" text="TRUE">
      <formula>NOT(ISERROR(SEARCH("TRUE",D67)))</formula>
    </cfRule>
    <cfRule type="containsText" dxfId="118" priority="118" operator="containsText" text="FALSE">
      <formula>NOT(ISERROR(SEARCH("FALSE",D67)))</formula>
    </cfRule>
  </conditionalFormatting>
  <conditionalFormatting sqref="D104">
    <cfRule type="containsText" dxfId="117" priority="71" operator="containsText" text="TRUE">
      <formula>NOT(ISERROR(SEARCH("TRUE",D104)))</formula>
    </cfRule>
    <cfRule type="containsText" dxfId="116" priority="72" operator="containsText" text="FALSE">
      <formula>NOT(ISERROR(SEARCH("FALSE",D104)))</formula>
    </cfRule>
  </conditionalFormatting>
  <conditionalFormatting sqref="D75">
    <cfRule type="containsText" dxfId="115" priority="115" operator="containsText" text="TRUE">
      <formula>NOT(ISERROR(SEARCH("TRUE",D75)))</formula>
    </cfRule>
    <cfRule type="containsText" dxfId="114" priority="116" operator="containsText" text="FALSE">
      <formula>NOT(ISERROR(SEARCH("FALSE",D75)))</formula>
    </cfRule>
  </conditionalFormatting>
  <conditionalFormatting sqref="D66">
    <cfRule type="containsText" dxfId="113" priority="113" operator="containsText" text="TRUE">
      <formula>NOT(ISERROR(SEARCH("TRUE",D66)))</formula>
    </cfRule>
    <cfRule type="containsText" dxfId="112" priority="114" operator="containsText" text="FALSE">
      <formula>NOT(ISERROR(SEARCH("FALSE",D66)))</formula>
    </cfRule>
  </conditionalFormatting>
  <conditionalFormatting sqref="D106">
    <cfRule type="containsText" dxfId="111" priority="69" operator="containsText" text="TRUE">
      <formula>NOT(ISERROR(SEARCH("TRUE",D106)))</formula>
    </cfRule>
    <cfRule type="containsText" dxfId="110" priority="70" operator="containsText" text="FALSE">
      <formula>NOT(ISERROR(SEARCH("FALSE",D106)))</formula>
    </cfRule>
  </conditionalFormatting>
  <conditionalFormatting sqref="D61">
    <cfRule type="containsText" dxfId="109" priority="111" operator="containsText" text="TRUE">
      <formula>NOT(ISERROR(SEARCH("TRUE",D61)))</formula>
    </cfRule>
    <cfRule type="containsText" dxfId="108" priority="112" operator="containsText" text="FALSE">
      <formula>NOT(ISERROR(SEARCH("FALSE",D61)))</formula>
    </cfRule>
  </conditionalFormatting>
  <conditionalFormatting sqref="D62">
    <cfRule type="containsText" dxfId="107" priority="109" operator="containsText" text="TRUE">
      <formula>NOT(ISERROR(SEARCH("TRUE",D62)))</formula>
    </cfRule>
    <cfRule type="containsText" dxfId="106" priority="110" operator="containsText" text="FALSE">
      <formula>NOT(ISERROR(SEARCH("FALSE",D62)))</formula>
    </cfRule>
  </conditionalFormatting>
  <conditionalFormatting sqref="D63">
    <cfRule type="containsText" dxfId="105" priority="107" operator="containsText" text="TRUE">
      <formula>NOT(ISERROR(SEARCH("TRUE",D63)))</formula>
    </cfRule>
    <cfRule type="containsText" dxfId="104" priority="108" operator="containsText" text="FALSE">
      <formula>NOT(ISERROR(SEARCH("FALSE",D63)))</formula>
    </cfRule>
  </conditionalFormatting>
  <conditionalFormatting sqref="D64">
    <cfRule type="containsText" dxfId="103" priority="105" operator="containsText" text="TRUE">
      <formula>NOT(ISERROR(SEARCH("TRUE",D64)))</formula>
    </cfRule>
    <cfRule type="containsText" dxfId="102" priority="106" operator="containsText" text="FALSE">
      <formula>NOT(ISERROR(SEARCH("FALSE",D64)))</formula>
    </cfRule>
  </conditionalFormatting>
  <conditionalFormatting sqref="D65:D66">
    <cfRule type="containsText" dxfId="101" priority="103" operator="containsText" text="TRUE">
      <formula>NOT(ISERROR(SEARCH("TRUE",D65)))</formula>
    </cfRule>
    <cfRule type="containsText" dxfId="100" priority="104" operator="containsText" text="FALSE">
      <formula>NOT(ISERROR(SEARCH("FALSE",D65)))</formula>
    </cfRule>
  </conditionalFormatting>
  <conditionalFormatting sqref="D69">
    <cfRule type="containsText" dxfId="99" priority="101" operator="containsText" text="TRUE">
      <formula>NOT(ISERROR(SEARCH("TRUE",D69)))</formula>
    </cfRule>
    <cfRule type="containsText" dxfId="98" priority="102" operator="containsText" text="FALSE">
      <formula>NOT(ISERROR(SEARCH("FALSE",D69)))</formula>
    </cfRule>
  </conditionalFormatting>
  <conditionalFormatting sqref="D70">
    <cfRule type="containsText" dxfId="97" priority="99" operator="containsText" text="TRUE">
      <formula>NOT(ISERROR(SEARCH("TRUE",D70)))</formula>
    </cfRule>
    <cfRule type="containsText" dxfId="96" priority="100" operator="containsText" text="FALSE">
      <formula>NOT(ISERROR(SEARCH("FALSE",D70)))</formula>
    </cfRule>
  </conditionalFormatting>
  <conditionalFormatting sqref="D71">
    <cfRule type="containsText" dxfId="95" priority="97" operator="containsText" text="TRUE">
      <formula>NOT(ISERROR(SEARCH("TRUE",D71)))</formula>
    </cfRule>
    <cfRule type="containsText" dxfId="94" priority="98" operator="containsText" text="FALSE">
      <formula>NOT(ISERROR(SEARCH("FALSE",D71)))</formula>
    </cfRule>
  </conditionalFormatting>
  <conditionalFormatting sqref="D72">
    <cfRule type="containsText" dxfId="93" priority="95" operator="containsText" text="TRUE">
      <formula>NOT(ISERROR(SEARCH("TRUE",D72)))</formula>
    </cfRule>
    <cfRule type="containsText" dxfId="92" priority="96" operator="containsText" text="FALSE">
      <formula>NOT(ISERROR(SEARCH("FALSE",D72)))</formula>
    </cfRule>
  </conditionalFormatting>
  <conditionalFormatting sqref="D73">
    <cfRule type="containsText" dxfId="91" priority="93" operator="containsText" text="TRUE">
      <formula>NOT(ISERROR(SEARCH("TRUE",D73)))</formula>
    </cfRule>
    <cfRule type="containsText" dxfId="90" priority="94" operator="containsText" text="FALSE">
      <formula>NOT(ISERROR(SEARCH("FALSE",D73)))</formula>
    </cfRule>
  </conditionalFormatting>
  <conditionalFormatting sqref="D74">
    <cfRule type="containsText" dxfId="89" priority="91" operator="containsText" text="TRUE">
      <formula>NOT(ISERROR(SEARCH("TRUE",D74)))</formula>
    </cfRule>
    <cfRule type="containsText" dxfId="88" priority="92" operator="containsText" text="FALSE">
      <formula>NOT(ISERROR(SEARCH("FALSE",D74)))</formula>
    </cfRule>
  </conditionalFormatting>
  <conditionalFormatting sqref="D93">
    <cfRule type="containsText" dxfId="87" priority="89" operator="containsText" text="TRUE">
      <formula>NOT(ISERROR(SEARCH("TRUE",D93)))</formula>
    </cfRule>
    <cfRule type="containsText" dxfId="86" priority="90" operator="containsText" text="FALSE">
      <formula>NOT(ISERROR(SEARCH("FALSE",D93)))</formula>
    </cfRule>
  </conditionalFormatting>
  <conditionalFormatting sqref="D94">
    <cfRule type="containsText" dxfId="85" priority="87" operator="containsText" text="TRUE">
      <formula>NOT(ISERROR(SEARCH("TRUE",D94)))</formula>
    </cfRule>
    <cfRule type="containsText" dxfId="84" priority="88" operator="containsText" text="FALSE">
      <formula>NOT(ISERROR(SEARCH("FALSE",D94)))</formula>
    </cfRule>
  </conditionalFormatting>
  <conditionalFormatting sqref="D95">
    <cfRule type="containsText" dxfId="83" priority="85" operator="containsText" text="TRUE">
      <formula>NOT(ISERROR(SEARCH("TRUE",D95)))</formula>
    </cfRule>
    <cfRule type="containsText" dxfId="82" priority="86" operator="containsText" text="FALSE">
      <formula>NOT(ISERROR(SEARCH("FALSE",D95)))</formula>
    </cfRule>
  </conditionalFormatting>
  <conditionalFormatting sqref="D96">
    <cfRule type="containsText" dxfId="81" priority="83" operator="containsText" text="TRUE">
      <formula>NOT(ISERROR(SEARCH("TRUE",D96)))</formula>
    </cfRule>
    <cfRule type="containsText" dxfId="80" priority="84" operator="containsText" text="FALSE">
      <formula>NOT(ISERROR(SEARCH("FALSE",D96)))</formula>
    </cfRule>
  </conditionalFormatting>
  <conditionalFormatting sqref="D97">
    <cfRule type="containsText" dxfId="79" priority="81" operator="containsText" text="TRUE">
      <formula>NOT(ISERROR(SEARCH("TRUE",D97)))</formula>
    </cfRule>
    <cfRule type="containsText" dxfId="78" priority="82" operator="containsText" text="FALSE">
      <formula>NOT(ISERROR(SEARCH("FALSE",D97)))</formula>
    </cfRule>
  </conditionalFormatting>
  <conditionalFormatting sqref="D98">
    <cfRule type="containsText" dxfId="77" priority="79" operator="containsText" text="TRUE">
      <formula>NOT(ISERROR(SEARCH("TRUE",D98)))</formula>
    </cfRule>
    <cfRule type="containsText" dxfId="76" priority="80" operator="containsText" text="FALSE">
      <formula>NOT(ISERROR(SEARCH("FALSE",D98)))</formula>
    </cfRule>
  </conditionalFormatting>
  <conditionalFormatting sqref="D99">
    <cfRule type="containsText" dxfId="75" priority="77" operator="containsText" text="TRUE">
      <formula>NOT(ISERROR(SEARCH("TRUE",D99)))</formula>
    </cfRule>
    <cfRule type="containsText" dxfId="74" priority="78" operator="containsText" text="FALSE">
      <formula>NOT(ISERROR(SEARCH("FALSE",D99)))</formula>
    </cfRule>
  </conditionalFormatting>
  <conditionalFormatting sqref="D102">
    <cfRule type="containsText" dxfId="73" priority="75" operator="containsText" text="TRUE">
      <formula>NOT(ISERROR(SEARCH("TRUE",D102)))</formula>
    </cfRule>
    <cfRule type="containsText" dxfId="72" priority="76" operator="containsText" text="FALSE">
      <formula>NOT(ISERROR(SEARCH("FALSE",D102)))</formula>
    </cfRule>
  </conditionalFormatting>
  <conditionalFormatting sqref="D103">
    <cfRule type="containsText" dxfId="71" priority="73" operator="containsText" text="TRUE">
      <formula>NOT(ISERROR(SEARCH("TRUE",D103)))</formula>
    </cfRule>
    <cfRule type="containsText" dxfId="70" priority="74" operator="containsText" text="FALSE">
      <formula>NOT(ISERROR(SEARCH("FALSE",D103)))</formula>
    </cfRule>
  </conditionalFormatting>
  <conditionalFormatting sqref="D122">
    <cfRule type="containsText" dxfId="69" priority="65" operator="containsText" text="TRUE">
      <formula>NOT(ISERROR(SEARCH("TRUE",D122)))</formula>
    </cfRule>
    <cfRule type="containsText" dxfId="68" priority="66" operator="containsText" text="FALSE">
      <formula>NOT(ISERROR(SEARCH("FALSE",D122)))</formula>
    </cfRule>
  </conditionalFormatting>
  <conditionalFormatting sqref="D114">
    <cfRule type="containsText" dxfId="67" priority="63" operator="containsText" text="TRUE">
      <formula>NOT(ISERROR(SEARCH("TRUE",D114)))</formula>
    </cfRule>
    <cfRule type="containsText" dxfId="66" priority="64" operator="containsText" text="FALSE">
      <formula>NOT(ISERROR(SEARCH("FALSE",D114)))</formula>
    </cfRule>
  </conditionalFormatting>
  <conditionalFormatting sqref="D123">
    <cfRule type="containsText" dxfId="65" priority="35" operator="containsText" text="TRUE">
      <formula>NOT(ISERROR(SEARCH("TRUE",D123)))</formula>
    </cfRule>
    <cfRule type="containsText" dxfId="64" priority="36" operator="containsText" text="FALSE">
      <formula>NOT(ISERROR(SEARCH("FALSE",D123)))</formula>
    </cfRule>
  </conditionalFormatting>
  <conditionalFormatting sqref="D117">
    <cfRule type="containsText" dxfId="63" priority="61" operator="containsText" text="TRUE">
      <formula>NOT(ISERROR(SEARCH("TRUE",D117)))</formula>
    </cfRule>
    <cfRule type="containsText" dxfId="62" priority="62" operator="containsText" text="FALSE">
      <formula>NOT(ISERROR(SEARCH("FALSE",D117)))</formula>
    </cfRule>
  </conditionalFormatting>
  <conditionalFormatting sqref="D107">
    <cfRule type="containsText" dxfId="61" priority="59" operator="containsText" text="TRUE">
      <formula>NOT(ISERROR(SEARCH("TRUE",D107)))</formula>
    </cfRule>
    <cfRule type="containsText" dxfId="60" priority="60" operator="containsText" text="FALSE">
      <formula>NOT(ISERROR(SEARCH("FALSE",D107)))</formula>
    </cfRule>
  </conditionalFormatting>
  <conditionalFormatting sqref="D108">
    <cfRule type="containsText" dxfId="59" priority="57" operator="containsText" text="TRUE">
      <formula>NOT(ISERROR(SEARCH("TRUE",D108)))</formula>
    </cfRule>
    <cfRule type="containsText" dxfId="58" priority="58" operator="containsText" text="FALSE">
      <formula>NOT(ISERROR(SEARCH("FALSE",D108)))</formula>
    </cfRule>
  </conditionalFormatting>
  <conditionalFormatting sqref="D109">
    <cfRule type="containsText" dxfId="57" priority="55" operator="containsText" text="TRUE">
      <formula>NOT(ISERROR(SEARCH("TRUE",D109)))</formula>
    </cfRule>
    <cfRule type="containsText" dxfId="56" priority="56" operator="containsText" text="FALSE">
      <formula>NOT(ISERROR(SEARCH("FALSE",D109)))</formula>
    </cfRule>
  </conditionalFormatting>
  <conditionalFormatting sqref="D110">
    <cfRule type="containsText" dxfId="55" priority="53" operator="containsText" text="TRUE">
      <formula>NOT(ISERROR(SEARCH("TRUE",D110)))</formula>
    </cfRule>
    <cfRule type="containsText" dxfId="54" priority="54" operator="containsText" text="FALSE">
      <formula>NOT(ISERROR(SEARCH("FALSE",D110)))</formula>
    </cfRule>
  </conditionalFormatting>
  <conditionalFormatting sqref="D111">
    <cfRule type="containsText" dxfId="53" priority="51" operator="containsText" text="TRUE">
      <formula>NOT(ISERROR(SEARCH("TRUE",D111)))</formula>
    </cfRule>
    <cfRule type="containsText" dxfId="52" priority="52" operator="containsText" text="FALSE">
      <formula>NOT(ISERROR(SEARCH("FALSE",D111)))</formula>
    </cfRule>
  </conditionalFormatting>
  <conditionalFormatting sqref="D112">
    <cfRule type="containsText" dxfId="51" priority="49" operator="containsText" text="TRUE">
      <formula>NOT(ISERROR(SEARCH("TRUE",D112)))</formula>
    </cfRule>
    <cfRule type="containsText" dxfId="50" priority="50" operator="containsText" text="FALSE">
      <formula>NOT(ISERROR(SEARCH("FALSE",D112)))</formula>
    </cfRule>
  </conditionalFormatting>
  <conditionalFormatting sqref="D113">
    <cfRule type="containsText" dxfId="49" priority="47" operator="containsText" text="TRUE">
      <formula>NOT(ISERROR(SEARCH("TRUE",D113)))</formula>
    </cfRule>
    <cfRule type="containsText" dxfId="48" priority="48" operator="containsText" text="FALSE">
      <formula>NOT(ISERROR(SEARCH("FALSE",D113)))</formula>
    </cfRule>
  </conditionalFormatting>
  <conditionalFormatting sqref="D115">
    <cfRule type="containsText" dxfId="47" priority="45" operator="containsText" text="TRUE">
      <formula>NOT(ISERROR(SEARCH("TRUE",D115)))</formula>
    </cfRule>
    <cfRule type="containsText" dxfId="46" priority="46" operator="containsText" text="FALSE">
      <formula>NOT(ISERROR(SEARCH("FALSE",D115)))</formula>
    </cfRule>
  </conditionalFormatting>
  <conditionalFormatting sqref="D116">
    <cfRule type="containsText" dxfId="45" priority="43" operator="containsText" text="TRUE">
      <formula>NOT(ISERROR(SEARCH("TRUE",D116)))</formula>
    </cfRule>
    <cfRule type="containsText" dxfId="44" priority="44" operator="containsText" text="FALSE">
      <formula>NOT(ISERROR(SEARCH("FALSE",D116)))</formula>
    </cfRule>
  </conditionalFormatting>
  <conditionalFormatting sqref="D118">
    <cfRule type="containsText" dxfId="43" priority="41" operator="containsText" text="TRUE">
      <formula>NOT(ISERROR(SEARCH("TRUE",D118)))</formula>
    </cfRule>
    <cfRule type="containsText" dxfId="42" priority="42" operator="containsText" text="FALSE">
      <formula>NOT(ISERROR(SEARCH("FALSE",D118)))</formula>
    </cfRule>
  </conditionalFormatting>
  <conditionalFormatting sqref="D120">
    <cfRule type="containsText" dxfId="41" priority="39" operator="containsText" text="TRUE">
      <formula>NOT(ISERROR(SEARCH("TRUE",D120)))</formula>
    </cfRule>
    <cfRule type="containsText" dxfId="40" priority="40" operator="containsText" text="FALSE">
      <formula>NOT(ISERROR(SEARCH("FALSE",D120)))</formula>
    </cfRule>
  </conditionalFormatting>
  <conditionalFormatting sqref="D121">
    <cfRule type="containsText" dxfId="39" priority="37" operator="containsText" text="TRUE">
      <formula>NOT(ISERROR(SEARCH("TRUE",D121)))</formula>
    </cfRule>
    <cfRule type="containsText" dxfId="38" priority="38" operator="containsText" text="FALSE">
      <formula>NOT(ISERROR(SEARCH("FALSE",D121)))</formula>
    </cfRule>
  </conditionalFormatting>
  <conditionalFormatting sqref="D76">
    <cfRule type="containsText" dxfId="37" priority="33" operator="containsText" text="TRUE">
      <formula>NOT(ISERROR(SEARCH("TRUE",D76)))</formula>
    </cfRule>
    <cfRule type="containsText" dxfId="36" priority="34" operator="containsText" text="FALSE">
      <formula>NOT(ISERROR(SEARCH("FALSE",D76)))</formula>
    </cfRule>
  </conditionalFormatting>
  <conditionalFormatting sqref="D83">
    <cfRule type="containsText" dxfId="35" priority="31" operator="containsText" text="TRUE">
      <formula>NOT(ISERROR(SEARCH("TRUE",D83)))</formula>
    </cfRule>
    <cfRule type="containsText" dxfId="34" priority="32" operator="containsText" text="FALSE">
      <formula>NOT(ISERROR(SEARCH("FALSE",D83)))</formula>
    </cfRule>
  </conditionalFormatting>
  <conditionalFormatting sqref="D77">
    <cfRule type="containsText" dxfId="33" priority="27" operator="containsText" text="TRUE">
      <formula>NOT(ISERROR(SEARCH("TRUE",D77)))</formula>
    </cfRule>
    <cfRule type="containsText" dxfId="32" priority="28" operator="containsText" text="FALSE">
      <formula>NOT(ISERROR(SEARCH("FALSE",D77)))</formula>
    </cfRule>
  </conditionalFormatting>
  <conditionalFormatting sqref="D78">
    <cfRule type="containsText" dxfId="31" priority="25" operator="containsText" text="TRUE">
      <formula>NOT(ISERROR(SEARCH("TRUE",D78)))</formula>
    </cfRule>
    <cfRule type="containsText" dxfId="30" priority="26" operator="containsText" text="FALSE">
      <formula>NOT(ISERROR(SEARCH("FALSE",D78)))</formula>
    </cfRule>
  </conditionalFormatting>
  <conditionalFormatting sqref="D79">
    <cfRule type="containsText" dxfId="29" priority="23" operator="containsText" text="TRUE">
      <formula>NOT(ISERROR(SEARCH("TRUE",D79)))</formula>
    </cfRule>
    <cfRule type="containsText" dxfId="28" priority="24" operator="containsText" text="FALSE">
      <formula>NOT(ISERROR(SEARCH("FALSE",D79)))</formula>
    </cfRule>
  </conditionalFormatting>
  <conditionalFormatting sqref="D80">
    <cfRule type="containsText" dxfId="27" priority="21" operator="containsText" text="TRUE">
      <formula>NOT(ISERROR(SEARCH("TRUE",D80)))</formula>
    </cfRule>
    <cfRule type="containsText" dxfId="26" priority="22" operator="containsText" text="FALSE">
      <formula>NOT(ISERROR(SEARCH("FALSE",D80)))</formula>
    </cfRule>
  </conditionalFormatting>
  <conditionalFormatting sqref="D81">
    <cfRule type="containsText" dxfId="25" priority="19" operator="containsText" text="TRUE">
      <formula>NOT(ISERROR(SEARCH("TRUE",D81)))</formula>
    </cfRule>
    <cfRule type="containsText" dxfId="24" priority="20" operator="containsText" text="FALSE">
      <formula>NOT(ISERROR(SEARCH("FALSE",D81)))</formula>
    </cfRule>
  </conditionalFormatting>
  <conditionalFormatting sqref="D82">
    <cfRule type="containsText" dxfId="23" priority="17" operator="containsText" text="TRUE">
      <formula>NOT(ISERROR(SEARCH("TRUE",D82)))</formula>
    </cfRule>
    <cfRule type="containsText" dxfId="22" priority="18" operator="containsText" text="FALSE">
      <formula>NOT(ISERROR(SEARCH("FALSE",D82)))</formula>
    </cfRule>
  </conditionalFormatting>
  <conditionalFormatting sqref="D84">
    <cfRule type="containsText" dxfId="21" priority="15" operator="containsText" text="TRUE">
      <formula>NOT(ISERROR(SEARCH("TRUE",D84)))</formula>
    </cfRule>
    <cfRule type="containsText" dxfId="20" priority="16" operator="containsText" text="FALSE">
      <formula>NOT(ISERROR(SEARCH("FALSE",D84)))</formula>
    </cfRule>
  </conditionalFormatting>
  <conditionalFormatting sqref="D85">
    <cfRule type="containsText" dxfId="19" priority="13" operator="containsText" text="TRUE">
      <formula>NOT(ISERROR(SEARCH("TRUE",D85)))</formula>
    </cfRule>
    <cfRule type="containsText" dxfId="18" priority="14" operator="containsText" text="FALSE">
      <formula>NOT(ISERROR(SEARCH("FALSE",D85)))</formula>
    </cfRule>
  </conditionalFormatting>
  <conditionalFormatting sqref="D86">
    <cfRule type="containsText" dxfId="17" priority="11" operator="containsText" text="TRUE">
      <formula>NOT(ISERROR(SEARCH("TRUE",D86)))</formula>
    </cfRule>
    <cfRule type="containsText" dxfId="16" priority="12" operator="containsText" text="FALSE">
      <formula>NOT(ISERROR(SEARCH("FALSE",D86)))</formula>
    </cfRule>
  </conditionalFormatting>
  <conditionalFormatting sqref="D87">
    <cfRule type="containsText" dxfId="15" priority="9" operator="containsText" text="TRUE">
      <formula>NOT(ISERROR(SEARCH("TRUE",D87)))</formula>
    </cfRule>
    <cfRule type="containsText" dxfId="14" priority="10" operator="containsText" text="FALSE">
      <formula>NOT(ISERROR(SEARCH("FALSE",D87)))</formula>
    </cfRule>
  </conditionalFormatting>
  <conditionalFormatting sqref="D88">
    <cfRule type="containsText" dxfId="13" priority="7" operator="containsText" text="TRUE">
      <formula>NOT(ISERROR(SEARCH("TRUE",D88)))</formula>
    </cfRule>
    <cfRule type="containsText" dxfId="12" priority="8" operator="containsText" text="FALSE">
      <formula>NOT(ISERROR(SEARCH("FALSE",D88)))</formula>
    </cfRule>
  </conditionalFormatting>
  <conditionalFormatting sqref="D89">
    <cfRule type="containsText" dxfId="11" priority="5" operator="containsText" text="TRUE">
      <formula>NOT(ISERROR(SEARCH("TRUE",D89)))</formula>
    </cfRule>
    <cfRule type="containsText" dxfId="10" priority="6" operator="containsText" text="FALSE">
      <formula>NOT(ISERROR(SEARCH("FALSE",D89)))</formula>
    </cfRule>
  </conditionalFormatting>
  <conditionalFormatting sqref="D90">
    <cfRule type="containsText" dxfId="9" priority="3" operator="containsText" text="TRUE">
      <formula>NOT(ISERROR(SEARCH("TRUE",D90)))</formula>
    </cfRule>
    <cfRule type="containsText" dxfId="8" priority="4" operator="containsText" text="FALSE">
      <formula>NOT(ISERROR(SEARCH("FALSE",D90)))</formula>
    </cfRule>
  </conditionalFormatting>
  <conditionalFormatting sqref="D91">
    <cfRule type="containsText" dxfId="7" priority="1" operator="containsText" text="TRUE">
      <formula>NOT(ISERROR(SEARCH("TRUE",D91)))</formula>
    </cfRule>
    <cfRule type="containsText" dxfId="6" priority="2" operator="containsText" text="FALSE">
      <formula>NOT(ISERROR(SEARCH("FALSE",D91)))</formula>
    </cfRule>
  </conditionalFormatting>
  <pageMargins left="0.7" right="0.7" top="0.75" bottom="0.75" header="0.3" footer="0.3"/>
  <pageSetup paperSize="9" fitToHeight="0" orientation="landscape" r:id="rId1"/>
  <extLst>
    <ext xmlns:x14="http://schemas.microsoft.com/office/spreadsheetml/2009/9/main" uri="{CCE6A557-97BC-4b89-ADB6-D9C93CAAB3DF}">
      <x14:dataValidations xmlns:xm="http://schemas.microsoft.com/office/excel/2006/main" count="8">
        <x14:dataValidation type="list" showInputMessage="1" showErrorMessage="1" errorTitle="Invalid Entry!" error="Please select name of institution from list." promptTitle="Institution name" prompt="Please select your institution name" xr:uid="{738C8309-2986-4C97-87B5-FEF88319E116}">
          <x14:formula1>
            <xm:f>Options!$B$2:$B$51</xm:f>
          </x14:formula1>
          <xm:sqref>C4</xm:sqref>
        </x14:dataValidation>
        <x14:dataValidation type="list" showInputMessage="1" showErrorMessage="1" errorTitle="Invalid Entry!" error="Please enter the person to whom  the Director of Development reports" promptTitle="DoD reports to" prompt="To whom does the Director of Development report?" xr:uid="{30A15208-C110-4797-BD0E-0053B2B8D61B}">
          <x14:formula1>
            <xm:f>Options!$D$2:$D$9</xm:f>
          </x14:formula1>
          <xm:sqref>C10</xm:sqref>
        </x14:dataValidation>
        <x14:dataValidation type="list" showInputMessage="1" showErrorMessage="1" errorTitle="Invalid Entry!" error="Please respond to: Do you have any overseas offices (including staff) responsible for local fundraising?" promptTitle="Overseas offices" prompt="Do you have any overseas offices (including staff) responsible for local fundraising?" xr:uid="{D97E50F3-5FFB-43B4-85C6-664BA22F10AF}">
          <x14:formula1>
            <xm:f>Options!$F$2:$F$3</xm:f>
          </x14:formula1>
          <xm:sqref>C11</xm:sqref>
        </x14:dataValidation>
        <x14:dataValidation type="list" showInputMessage="1" showErrorMessage="1" errorTitle="Invalid Entry!" error="Please respond to: Is your institution engaged in clinical medicine?" promptTitle="Clinical medicine" prompt="Is your institution engaged in clinical medicine?" xr:uid="{CBB1A49B-C4E1-4DD9-A5A6-8A6CD46BEBD7}">
          <x14:formula1>
            <xm:f>Options!$H$2:$H$3</xm:f>
          </x14:formula1>
          <xm:sqref>C13</xm:sqref>
        </x14:dataValidation>
        <x14:dataValidation type="list" showInputMessage="1" showErrorMessage="1" errorTitle="Invalid Entry!" error="Please respond to: In what currency will you be reporting your answers?" promptTitle="Reporting currency" prompt="In what currency will you be reporting your answers?" xr:uid="{9389FE7F-9FA9-4122-A079-1F1BA207E111}">
          <x14:formula1>
            <xm:f>Options!$J$2:$J$3</xm:f>
          </x14:formula1>
          <xm:sqref>C14</xm:sqref>
        </x14:dataValidation>
        <x14:dataValidation type="list" showInputMessage="1" showErrorMessage="1" errorTitle="Invalid Entry!" error="Please respond to: What was the source of the largest new pledge secured by your institution in the survey year?" promptTitle="Source Largest New Pledge" prompt="What was the source of the largest new pledge secured by your institution in the survey year?" xr:uid="{E98A14BE-4E68-40F9-894F-7C5F8B65009B}">
          <x14:formula1>
            <xm:f>Options!$L$2:$L$9</xm:f>
          </x14:formula1>
          <xm:sqref>C22</xm:sqref>
        </x14:dataValidation>
        <x14:dataValidation type="list" showInputMessage="1" showErrorMessage="1" errorTitle="Invalid Entry!" error="Please respond to: What was the source of the largest cash gift received by your institution in the survey year?" promptTitle="Source Largest Cash Gift" prompt="What was the source of the largest cash gift received by your institution in the survey year?" xr:uid="{7ED5E31F-FCC0-44AE-810D-CBA8B0586D60}">
          <x14:formula1>
            <xm:f>Options!$N$2:$N$9</xm:f>
          </x14:formula1>
          <xm:sqref>C24</xm:sqref>
        </x14:dataValidation>
        <x14:dataValidation type="list" showInputMessage="1" showErrorMessage="1" errorTitle="Invalid Entry!" error="Please respond to: As at December of the survey year, were you in a capital campaign (including a quiet phase) for the institution as a whole?" promptTitle="Capital Campaign" prompt="As at December of the survey year, were you in a capital campaign (including a quiet phase) for the institution as a whole?" xr:uid="{71BDCCD5-DC47-4579-91DF-0315CDB66092}">
          <x14:formula1>
            <xm:f>Options!$P$2:$P$3</xm:f>
          </x14:formula1>
          <xm:sqref>C101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9ED86B-2F99-4C18-900A-08F0E7056B06}">
  <sheetPr>
    <tabColor rgb="FF92D050"/>
  </sheetPr>
  <dimension ref="A1:G106"/>
  <sheetViews>
    <sheetView zoomScaleNormal="100" workbookViewId="0">
      <pane ySplit="1" topLeftCell="A2" activePane="bottomLeft" state="frozen"/>
      <selection pane="bottomLeft" activeCell="B2" sqref="B2"/>
    </sheetView>
  </sheetViews>
  <sheetFormatPr defaultColWidth="5.26171875" defaultRowHeight="14.4" x14ac:dyDescent="0.55000000000000004"/>
  <cols>
    <col min="1" max="1" width="6.15625" style="10" bestFit="1" customWidth="1"/>
    <col min="2" max="2" width="74.578125" style="6" customWidth="1"/>
    <col min="3" max="3" width="42.83984375" style="10" customWidth="1"/>
    <col min="4" max="4" width="15.83984375" style="6" bestFit="1" customWidth="1"/>
    <col min="5" max="5" width="41.15625" style="6" customWidth="1"/>
    <col min="6" max="6" width="5.26171875" style="6"/>
    <col min="7" max="7" width="11.15625" style="6" customWidth="1"/>
    <col min="8" max="16384" width="5.26171875" style="6"/>
  </cols>
  <sheetData>
    <row r="1" spans="1:6" s="8" customFormat="1" ht="15.6" x14ac:dyDescent="0.55000000000000004">
      <c r="A1" s="11" t="s">
        <v>1</v>
      </c>
      <c r="B1" s="7" t="s">
        <v>281</v>
      </c>
      <c r="C1" s="7" t="s">
        <v>282</v>
      </c>
      <c r="D1" s="12" t="s">
        <v>283</v>
      </c>
      <c r="E1" s="7" t="s">
        <v>283</v>
      </c>
    </row>
    <row r="2" spans="1:6" ht="28.8" x14ac:dyDescent="0.55000000000000004">
      <c r="A2" s="10">
        <v>1</v>
      </c>
      <c r="B2" s="9" t="s">
        <v>284</v>
      </c>
      <c r="C2" s="10" t="s">
        <v>285</v>
      </c>
      <c r="D2" s="10" t="str">
        <f>IF('2_SurveyValidationWorksheet'!C16&gt;='2_SurveyValidationWorksheet'!C17,"True")</f>
        <v>True</v>
      </c>
      <c r="E2" s="6" t="str">
        <f>IF(D2="True", "Figures submitted are correct. No query raised", "Please check the figures submitted and send updated figures")</f>
        <v>Figures submitted are correct. No query raised</v>
      </c>
      <c r="F2" s="8"/>
    </row>
    <row r="3" spans="1:6" ht="28.8" x14ac:dyDescent="0.55000000000000004">
      <c r="A3" s="10">
        <v>2</v>
      </c>
      <c r="B3" s="9" t="s">
        <v>286</v>
      </c>
      <c r="C3" s="10" t="s">
        <v>287</v>
      </c>
      <c r="D3" s="10" t="str">
        <f>IF('2_SurveyValidationWorksheet'!C18&gt;='2_SurveyValidationWorksheet'!C19,"True")</f>
        <v>True</v>
      </c>
      <c r="E3" s="6" t="str">
        <f t="shared" ref="E3:E39" si="0">IF(D3="True", "Figures submitted are correct. No query raised", "Please check the figures submitted and send updated figures")</f>
        <v>Figures submitted are correct. No query raised</v>
      </c>
      <c r="F3" s="8"/>
    </row>
    <row r="4" spans="1:6" ht="28.8" x14ac:dyDescent="0.55000000000000004">
      <c r="A4" s="10">
        <v>3</v>
      </c>
      <c r="B4" s="9" t="s">
        <v>288</v>
      </c>
      <c r="C4" s="10" t="s">
        <v>289</v>
      </c>
      <c r="D4" s="10" t="str">
        <f>IF('2_SurveyValidationWorksheet'!C16&gt;='2_SurveyValidationWorksheet'!C20,"True")</f>
        <v>True</v>
      </c>
      <c r="E4" s="6" t="str">
        <f t="shared" si="0"/>
        <v>Figures submitted are correct. No query raised</v>
      </c>
      <c r="F4" s="8"/>
    </row>
    <row r="5" spans="1:6" ht="28.8" x14ac:dyDescent="0.55000000000000004">
      <c r="A5" s="10">
        <v>4</v>
      </c>
      <c r="B5" s="9" t="s">
        <v>290</v>
      </c>
      <c r="C5" s="10" t="s">
        <v>291</v>
      </c>
      <c r="D5" s="10" t="str">
        <f>IF('2_SurveyValidationWorksheet'!C16&gt;='2_SurveyValidationWorksheet'!C21,"True")</f>
        <v>True</v>
      </c>
      <c r="E5" s="6" t="str">
        <f t="shared" si="0"/>
        <v>Figures submitted are correct. No query raised</v>
      </c>
      <c r="F5" s="8"/>
    </row>
    <row r="6" spans="1:6" x14ac:dyDescent="0.55000000000000004">
      <c r="A6" s="10">
        <v>5</v>
      </c>
      <c r="B6" s="9" t="s">
        <v>292</v>
      </c>
      <c r="C6" s="10" t="s">
        <v>293</v>
      </c>
      <c r="D6" s="10" t="str">
        <f>IF('2_SurveyValidationWorksheet'!C18&gt;='2_SurveyValidationWorksheet'!C23,"True")</f>
        <v>True</v>
      </c>
      <c r="E6" s="6" t="str">
        <f t="shared" si="0"/>
        <v>Figures submitted are correct. No query raised</v>
      </c>
      <c r="F6" s="8"/>
    </row>
    <row r="7" spans="1:6" ht="28.8" x14ac:dyDescent="0.55000000000000004">
      <c r="A7" s="10">
        <v>6</v>
      </c>
      <c r="B7" s="9" t="s">
        <v>294</v>
      </c>
      <c r="C7" s="10" t="s">
        <v>444</v>
      </c>
      <c r="D7" s="10" t="str">
        <f>IF('2_SurveyValidationWorksheet'!C16&gt;=('2_SurveyValidationWorksheet'!C25*1000000),"True")</f>
        <v>True</v>
      </c>
      <c r="E7" s="6" t="str">
        <f t="shared" si="0"/>
        <v>Figures submitted are correct. No query raised</v>
      </c>
      <c r="F7" s="8"/>
    </row>
    <row r="8" spans="1:6" ht="28.8" x14ac:dyDescent="0.55000000000000004">
      <c r="A8" s="10">
        <v>7</v>
      </c>
      <c r="B8" s="9" t="s">
        <v>295</v>
      </c>
      <c r="C8" s="10" t="s">
        <v>445</v>
      </c>
      <c r="D8" s="10" t="str">
        <f>IF('2_SurveyValidationWorksheet'!C18&gt;=('2_SurveyValidationWorksheet'!C26*1000000),"True")</f>
        <v>True</v>
      </c>
      <c r="E8" s="6" t="str">
        <f t="shared" si="0"/>
        <v>Figures submitted are correct. No query raised</v>
      </c>
      <c r="F8" s="8"/>
    </row>
    <row r="9" spans="1:6" ht="28.8" x14ac:dyDescent="0.55000000000000004">
      <c r="A9" s="10">
        <v>8</v>
      </c>
      <c r="B9" s="9" t="s">
        <v>296</v>
      </c>
      <c r="C9" s="10" t="s">
        <v>297</v>
      </c>
      <c r="D9" s="10" t="str">
        <f>IF('2_SurveyValidationWorksheet'!C16&gt;='2_SurveyValidationWorksheet'!C27,"True")</f>
        <v>True</v>
      </c>
      <c r="E9" s="6" t="str">
        <f t="shared" si="0"/>
        <v>Figures submitted are correct. No query raised</v>
      </c>
      <c r="F9" s="8"/>
    </row>
    <row r="10" spans="1:6" ht="28.8" x14ac:dyDescent="0.55000000000000004">
      <c r="A10" s="10">
        <v>9</v>
      </c>
      <c r="B10" s="9" t="s">
        <v>298</v>
      </c>
      <c r="C10" s="10" t="s">
        <v>299</v>
      </c>
      <c r="D10" s="10" t="str">
        <f>IF('2_SurveyValidationWorksheet'!C18&gt;='2_SurveyValidationWorksheet'!C28,"True")</f>
        <v>True</v>
      </c>
      <c r="E10" s="6" t="str">
        <f t="shared" si="0"/>
        <v>Figures submitted are correct. No query raised</v>
      </c>
      <c r="F10" s="8"/>
    </row>
    <row r="11" spans="1:6" ht="28.8" x14ac:dyDescent="0.55000000000000004">
      <c r="A11" s="10">
        <v>10</v>
      </c>
      <c r="B11" s="9" t="s">
        <v>300</v>
      </c>
      <c r="C11" s="10" t="s">
        <v>301</v>
      </c>
      <c r="D11" s="10" t="str">
        <f>IF('2_SurveyValidationWorksheet'!C16=SUM('2_SurveyValidationWorksheet'!C31:C35),"True")</f>
        <v>True</v>
      </c>
      <c r="E11" s="6" t="str">
        <f>IF(D11="True", "Figures submitted are correct. No query raised", "Please check the figures submitted and send updated figures")</f>
        <v>Figures submitted are correct. No query raised</v>
      </c>
      <c r="F11" s="8"/>
    </row>
    <row r="12" spans="1:6" x14ac:dyDescent="0.55000000000000004">
      <c r="A12" s="10">
        <v>11</v>
      </c>
      <c r="B12" s="9" t="s">
        <v>302</v>
      </c>
      <c r="C12" s="10" t="s">
        <v>303</v>
      </c>
      <c r="D12" s="10" t="str">
        <f>IF('2_SurveyValidationWorksheet'!C18=SUM('2_SurveyValidationWorksheet'!C38:C42),"True")</f>
        <v>True</v>
      </c>
      <c r="E12" s="6" t="str">
        <f t="shared" si="0"/>
        <v>Figures submitted are correct. No query raised</v>
      </c>
      <c r="F12" s="8"/>
    </row>
    <row r="13" spans="1:6" ht="28.8" x14ac:dyDescent="0.55000000000000004">
      <c r="A13" s="10">
        <v>12</v>
      </c>
      <c r="B13" s="9" t="s">
        <v>304</v>
      </c>
      <c r="C13" s="10" t="s">
        <v>305</v>
      </c>
      <c r="D13" s="10" t="str">
        <f>IF('2_SurveyValidationWorksheet'!C16=SUM('2_SurveyValidationWorksheet'!C46:C50),"True")</f>
        <v>True</v>
      </c>
      <c r="E13" s="6" t="str">
        <f t="shared" si="0"/>
        <v>Figures submitted are correct. No query raised</v>
      </c>
      <c r="F13" s="8"/>
    </row>
    <row r="14" spans="1:6" x14ac:dyDescent="0.55000000000000004">
      <c r="A14" s="10">
        <v>13</v>
      </c>
      <c r="B14" s="9" t="s">
        <v>306</v>
      </c>
      <c r="C14" s="10" t="s">
        <v>307</v>
      </c>
      <c r="D14" s="10" t="str">
        <f>IF('2_SurveyValidationWorksheet'!C18=SUM('2_SurveyValidationWorksheet'!C53:C57),"True")</f>
        <v>True</v>
      </c>
      <c r="E14" s="6" t="str">
        <f t="shared" si="0"/>
        <v>Figures submitted are correct. No query raised</v>
      </c>
      <c r="F14" s="8"/>
    </row>
    <row r="15" spans="1:6" ht="28.8" x14ac:dyDescent="0.55000000000000004">
      <c r="A15" s="10">
        <v>14</v>
      </c>
      <c r="B15" s="9" t="s">
        <v>308</v>
      </c>
      <c r="C15" s="10" t="s">
        <v>309</v>
      </c>
      <c r="D15" s="10" t="str">
        <f>IF(SUM('2_SurveyValidationWorksheet'!C46:C50)&gt;='2_SurveyValidationWorksheet'!C21,"True")</f>
        <v>True</v>
      </c>
      <c r="E15" s="6" t="str">
        <f t="shared" si="0"/>
        <v>Figures submitted are correct. No query raised</v>
      </c>
      <c r="F15" s="8"/>
    </row>
    <row r="16" spans="1:6" ht="28.8" x14ac:dyDescent="0.55000000000000004">
      <c r="A16" s="10">
        <v>15</v>
      </c>
      <c r="B16" s="9" t="s">
        <v>310</v>
      </c>
      <c r="C16" s="10" t="s">
        <v>311</v>
      </c>
      <c r="D16" s="10" t="str">
        <f>IF(SUM('2_SurveyValidationWorksheet'!C53:C57)&gt;='2_SurveyValidationWorksheet'!C23,"True")</f>
        <v>True</v>
      </c>
      <c r="E16" s="6" t="str">
        <f t="shared" si="0"/>
        <v>Figures submitted are correct. No query raised</v>
      </c>
      <c r="F16" s="8"/>
    </row>
    <row r="17" spans="1:7" x14ac:dyDescent="0.55000000000000004">
      <c r="A17" s="10">
        <v>16</v>
      </c>
      <c r="B17" s="9" t="s">
        <v>312</v>
      </c>
      <c r="C17" s="10" t="s">
        <v>313</v>
      </c>
      <c r="D17" s="10" t="str">
        <f>IF('2_SurveyValidationWorksheet'!C93&gt;='2_SurveyValidationWorksheet'!C94,"True")</f>
        <v>True</v>
      </c>
      <c r="E17" s="6" t="str">
        <f t="shared" si="0"/>
        <v>Figures submitted are correct. No query raised</v>
      </c>
      <c r="F17" s="8"/>
    </row>
    <row r="18" spans="1:7" x14ac:dyDescent="0.55000000000000004">
      <c r="A18" s="10">
        <v>17</v>
      </c>
      <c r="B18" s="9" t="s">
        <v>314</v>
      </c>
      <c r="C18" s="10" t="s">
        <v>315</v>
      </c>
      <c r="D18" s="10" t="str">
        <f>IF('2_SurveyValidationWorksheet'!C94&gt;='2_SurveyValidationWorksheet'!C95,"True")</f>
        <v>True</v>
      </c>
      <c r="E18" s="6" t="str">
        <f t="shared" si="0"/>
        <v>Figures submitted are correct. No query raised</v>
      </c>
      <c r="F18" s="8"/>
    </row>
    <row r="19" spans="1:7" x14ac:dyDescent="0.55000000000000004">
      <c r="A19" s="10">
        <v>18</v>
      </c>
      <c r="B19" s="9" t="s">
        <v>316</v>
      </c>
      <c r="C19" s="10" t="s">
        <v>317</v>
      </c>
      <c r="D19" s="10" t="str">
        <f>IF('2_SurveyValidationWorksheet'!C96&gt;='2_SurveyValidationWorksheet'!C95,"True")</f>
        <v>True</v>
      </c>
      <c r="E19" s="6" t="str">
        <f t="shared" si="0"/>
        <v>Figures submitted are correct. No query raised</v>
      </c>
      <c r="F19" s="8"/>
    </row>
    <row r="20" spans="1:7" ht="28.8" x14ac:dyDescent="0.55000000000000004">
      <c r="A20" s="10">
        <v>19</v>
      </c>
      <c r="B20" s="9" t="s">
        <v>318</v>
      </c>
      <c r="C20" s="10" t="s">
        <v>319</v>
      </c>
      <c r="D20" s="10" t="str">
        <f>IF((AND('2_SurveyValidationWorksheet'!C17&gt;0,'2_SurveyValidationWorksheet'!C98&gt;0)), "True", "FALSE")</f>
        <v>FALSE</v>
      </c>
      <c r="E20" s="6" t="str">
        <f t="shared" si="0"/>
        <v>Please check the figures submitted and send updated figures</v>
      </c>
      <c r="F20" s="8"/>
    </row>
    <row r="21" spans="1:7" ht="28.8" x14ac:dyDescent="0.55000000000000004">
      <c r="A21" s="10">
        <v>20</v>
      </c>
      <c r="B21" s="9" t="s">
        <v>320</v>
      </c>
      <c r="C21" s="10" t="s">
        <v>321</v>
      </c>
      <c r="D21" s="10" t="str">
        <f>IF((AND('2_SurveyValidationWorksheet'!C18&gt;0,'2_SurveyValidationWorksheet'!C99&gt;0)), "True", "FALSE")</f>
        <v>FALSE</v>
      </c>
      <c r="E21" s="6" t="str">
        <f t="shared" si="0"/>
        <v>Please check the figures submitted and send updated figures</v>
      </c>
      <c r="F21" s="8"/>
    </row>
    <row r="22" spans="1:7" ht="28.8" x14ac:dyDescent="0.55000000000000004">
      <c r="A22" s="10">
        <v>21</v>
      </c>
      <c r="B22" s="9" t="s">
        <v>322</v>
      </c>
      <c r="C22" s="10" t="s">
        <v>323</v>
      </c>
      <c r="D22" s="10" t="str">
        <f>IF((AND('2_SurveyValidationWorksheet'!C99&gt;0,'2_SurveyValidationWorksheet'!C19&gt;0)), "True", "FALSE")</f>
        <v>FALSE</v>
      </c>
      <c r="E22" s="6" t="str">
        <f t="shared" si="0"/>
        <v>Please check the figures submitted and send updated figures</v>
      </c>
      <c r="F22" s="8"/>
    </row>
    <row r="23" spans="1:7" ht="28.8" x14ac:dyDescent="0.55000000000000004">
      <c r="A23" s="10">
        <v>22</v>
      </c>
      <c r="B23" s="9" t="s">
        <v>324</v>
      </c>
      <c r="C23" s="10" t="s">
        <v>325</v>
      </c>
      <c r="D23" s="10" t="str">
        <f>IF('2_SurveyValidationWorksheet'!C108=SUM('2_SurveyValidationWorksheet'!C106:C107),"True")</f>
        <v>True</v>
      </c>
      <c r="E23" s="6" t="str">
        <f t="shared" si="0"/>
        <v>Figures submitted are correct. No query raised</v>
      </c>
      <c r="F23" s="8"/>
    </row>
    <row r="24" spans="1:7" ht="28.8" x14ac:dyDescent="0.55000000000000004">
      <c r="A24" s="10">
        <v>23</v>
      </c>
      <c r="B24" s="9" t="s">
        <v>326</v>
      </c>
      <c r="C24" s="10" t="s">
        <v>327</v>
      </c>
      <c r="D24" s="10" t="str">
        <f>IF('2_SurveyValidationWorksheet'!C111=SUM('2_SurveyValidationWorksheet'!C109:C110),"True")</f>
        <v>True</v>
      </c>
      <c r="E24" s="6" t="str">
        <f t="shared" si="0"/>
        <v>Figures submitted are correct. No query raised</v>
      </c>
      <c r="F24" s="8"/>
    </row>
    <row r="25" spans="1:7" ht="28.8" x14ac:dyDescent="0.55000000000000004">
      <c r="A25" s="10">
        <v>24</v>
      </c>
      <c r="B25" s="9" t="s">
        <v>328</v>
      </c>
      <c r="C25" s="10" t="s">
        <v>329</v>
      </c>
      <c r="D25" s="10" t="b">
        <f>IF('2_SurveyValidationWorksheet'!C123&gt;'2_SurveyValidationWorksheet'!C108,"True")</f>
        <v>0</v>
      </c>
      <c r="E25" s="6" t="str">
        <f t="shared" si="0"/>
        <v>Please check the figures submitted and send updated figures</v>
      </c>
      <c r="F25" s="8"/>
    </row>
    <row r="26" spans="1:7" ht="28.8" x14ac:dyDescent="0.55000000000000004">
      <c r="A26" s="10">
        <v>25</v>
      </c>
      <c r="B26" s="9" t="s">
        <v>330</v>
      </c>
      <c r="C26" s="10" t="s">
        <v>331</v>
      </c>
      <c r="D26" s="10" t="b">
        <f>IF('2_SurveyValidationWorksheet'!C123&gt;'2_SurveyValidationWorksheet'!C111,"True")</f>
        <v>0</v>
      </c>
      <c r="E26" s="6" t="str">
        <f t="shared" si="0"/>
        <v>Please check the figures submitted and send updated figures</v>
      </c>
      <c r="F26" s="8"/>
    </row>
    <row r="27" spans="1:7" ht="28.8" x14ac:dyDescent="0.55000000000000004">
      <c r="A27" s="10">
        <v>26</v>
      </c>
      <c r="B27" s="9" t="s">
        <v>332</v>
      </c>
      <c r="C27" s="10" t="s">
        <v>333</v>
      </c>
      <c r="D27" s="10" t="str">
        <f>IF((AND('2_SurveyValidationWorksheet'!C113&gt;0,'2_SurveyValidationWorksheet'!C106&gt;0)), "True", "FALSE")</f>
        <v>FALSE</v>
      </c>
      <c r="E27" s="6" t="str">
        <f t="shared" si="0"/>
        <v>Please check the figures submitted and send updated figures</v>
      </c>
      <c r="F27" s="8"/>
    </row>
    <row r="28" spans="1:7" ht="36.299999999999997" customHeight="1" x14ac:dyDescent="0.55000000000000004">
      <c r="A28" s="10">
        <v>27</v>
      </c>
      <c r="B28" s="9" t="s">
        <v>450</v>
      </c>
      <c r="C28" s="10" t="s">
        <v>449</v>
      </c>
      <c r="D28" s="10" t="str">
        <f>IF((AND('2_SurveyValidationWorksheet'!C118&gt;0,'2_SurveyValidationWorksheet'!C109&gt;0)), "True", "FALSE")</f>
        <v>FALSE</v>
      </c>
      <c r="E28" s="6" t="str">
        <f t="shared" si="0"/>
        <v>Please check the figures submitted and send updated figures</v>
      </c>
      <c r="F28" s="8"/>
      <c r="G28" s="10"/>
    </row>
    <row r="29" spans="1:7" ht="34.200000000000003" customHeight="1" x14ac:dyDescent="0.55000000000000004">
      <c r="A29" s="10">
        <v>28</v>
      </c>
      <c r="B29" s="9" t="s">
        <v>452</v>
      </c>
      <c r="C29" s="10" t="s">
        <v>451</v>
      </c>
      <c r="D29" s="10" t="str">
        <f>IF((AND('2_SurveyValidationWorksheet'!C106&gt;0, (SUM('2_SurveyValidationWorksheet'!C115:C116))&gt;0)), "True", "FALSE")</f>
        <v>FALSE</v>
      </c>
      <c r="E29" s="6" t="str">
        <f t="shared" si="0"/>
        <v>Please check the figures submitted and send updated figures</v>
      </c>
      <c r="F29" s="8"/>
    </row>
    <row r="30" spans="1:7" ht="34.200000000000003" customHeight="1" x14ac:dyDescent="0.55000000000000004">
      <c r="A30" s="10">
        <v>29</v>
      </c>
      <c r="B30" s="9" t="s">
        <v>454</v>
      </c>
      <c r="C30" s="10" t="s">
        <v>453</v>
      </c>
      <c r="D30" s="10" t="str">
        <f>IF((AND('2_SurveyValidationWorksheet'!C109&gt;0, (SUM('2_SurveyValidationWorksheet'!C120:C121))&gt;0)), "True", "FALSE")</f>
        <v>FALSE</v>
      </c>
      <c r="E30" s="6" t="str">
        <f t="shared" ref="E30" si="1">IF(D30="True", "Figures submitted are correct. No query raised", "Please check the figures submitted and send updated figures")</f>
        <v>Please check the figures submitted and send updated figures</v>
      </c>
      <c r="F30" s="8"/>
    </row>
    <row r="31" spans="1:7" ht="28.8" x14ac:dyDescent="0.55000000000000004">
      <c r="A31" s="10">
        <v>30</v>
      </c>
      <c r="B31" s="9" t="s">
        <v>334</v>
      </c>
      <c r="C31" s="10" t="s">
        <v>335</v>
      </c>
      <c r="D31" s="10" t="b">
        <f>IF('2_SurveyValidationWorksheet'!C123&gt;'2_SurveyValidationWorksheet'!C112, "True")</f>
        <v>0</v>
      </c>
      <c r="E31" s="6" t="str">
        <f t="shared" si="0"/>
        <v>Please check the figures submitted and send updated figures</v>
      </c>
      <c r="F31" s="8"/>
    </row>
    <row r="32" spans="1:7" ht="28.8" x14ac:dyDescent="0.55000000000000004">
      <c r="A32" s="10">
        <v>31</v>
      </c>
      <c r="B32" s="9" t="s">
        <v>336</v>
      </c>
      <c r="C32" s="10" t="s">
        <v>337</v>
      </c>
      <c r="D32" s="10" t="str">
        <f>IF('2_SurveyValidationWorksheet'!C123&gt;SUM('2_SurveyValidationWorksheet'!C108,'2_SurveyValidationWorksheet'!C111,'2_SurveyValidationWorksheet'!C112), "True", "FALSE")</f>
        <v>FALSE</v>
      </c>
      <c r="E32" s="6" t="str">
        <f t="shared" si="0"/>
        <v>Please check the figures submitted and send updated figures</v>
      </c>
      <c r="F32" s="8"/>
    </row>
    <row r="33" spans="1:6" ht="28.8" x14ac:dyDescent="0.55000000000000004">
      <c r="A33" s="10">
        <v>32</v>
      </c>
      <c r="B33" s="9" t="s">
        <v>338</v>
      </c>
      <c r="C33" s="10" t="s">
        <v>339</v>
      </c>
      <c r="D33" s="10" t="str">
        <f>IF('2_SurveyValidationWorksheet'!C17&gt;='2_SurveyValidationWorksheet'!C19,"True")</f>
        <v>True</v>
      </c>
      <c r="E33" s="6" t="str">
        <f t="shared" si="0"/>
        <v>Figures submitted are correct. No query raised</v>
      </c>
      <c r="F33" s="8"/>
    </row>
    <row r="34" spans="1:6" ht="28.8" x14ac:dyDescent="0.55000000000000004">
      <c r="A34" s="10">
        <v>33</v>
      </c>
      <c r="B34" s="9" t="s">
        <v>340</v>
      </c>
      <c r="C34" s="10" t="s">
        <v>341</v>
      </c>
      <c r="D34" s="10" t="str">
        <f>IF((AND('2_SurveyValidationWorksheet'!C96&gt;1,'2_SurveyValidationWorksheet'!C16&gt;0)),  "True", "FALSE")</f>
        <v>FALSE</v>
      </c>
      <c r="E34" s="6" t="str">
        <f t="shared" si="0"/>
        <v>Please check the figures submitted and send updated figures</v>
      </c>
      <c r="F34" s="8"/>
    </row>
    <row r="35" spans="1:6" ht="28.8" x14ac:dyDescent="0.55000000000000004">
      <c r="A35" s="10">
        <v>34</v>
      </c>
      <c r="B35" s="9" t="s">
        <v>342</v>
      </c>
      <c r="C35" s="10" t="s">
        <v>343</v>
      </c>
      <c r="D35" s="10" t="str">
        <f>IF((AND('2_SurveyValidationWorksheet'!C16&gt;1,'2_SurveyValidationWorksheet'!C96&gt;0)),  "True", "FALSE")</f>
        <v>FALSE</v>
      </c>
      <c r="E35" s="6" t="str">
        <f t="shared" si="0"/>
        <v>Please check the figures submitted and send updated figures</v>
      </c>
      <c r="F35" s="8"/>
    </row>
    <row r="36" spans="1:6" ht="28.8" x14ac:dyDescent="0.55000000000000004">
      <c r="A36" s="10">
        <v>35</v>
      </c>
      <c r="B36" s="9" t="s">
        <v>344</v>
      </c>
      <c r="C36" s="10" t="s">
        <v>345</v>
      </c>
      <c r="D36" s="10" t="str">
        <f>IF((AND('2_SurveyValidationWorksheet'!C96&gt;1,'2_SurveyValidationWorksheet'!C18&gt;0)),  "True", "FALSE")</f>
        <v>FALSE</v>
      </c>
      <c r="E36" s="6" t="str">
        <f t="shared" si="0"/>
        <v>Please check the figures submitted and send updated figures</v>
      </c>
      <c r="F36" s="8"/>
    </row>
    <row r="37" spans="1:6" ht="28.8" x14ac:dyDescent="0.55000000000000004">
      <c r="A37" s="10">
        <v>36</v>
      </c>
      <c r="B37" s="9" t="s">
        <v>346</v>
      </c>
      <c r="C37" s="10" t="s">
        <v>347</v>
      </c>
      <c r="D37" s="10" t="str">
        <f>IF((AND('2_SurveyValidationWorksheet'!C18&gt;1,'2_SurveyValidationWorksheet'!C96&gt;0)),  "True", "FALSE")</f>
        <v>FALSE</v>
      </c>
      <c r="E37" s="6" t="str">
        <f t="shared" si="0"/>
        <v>Please check the figures submitted and send updated figures</v>
      </c>
      <c r="F37" s="8"/>
    </row>
    <row r="38" spans="1:6" ht="28.8" x14ac:dyDescent="0.55000000000000004">
      <c r="A38" s="10">
        <v>37</v>
      </c>
      <c r="B38" s="9" t="s">
        <v>348</v>
      </c>
      <c r="C38" s="10" t="s">
        <v>349</v>
      </c>
      <c r="D38" s="10" t="str">
        <f>IF('2_SurveyValidationWorksheet'!C113=SUM('2_SurveyValidationWorksheet'!C115:C116),"True")</f>
        <v>True</v>
      </c>
      <c r="E38" s="6" t="str">
        <f t="shared" si="0"/>
        <v>Figures submitted are correct. No query raised</v>
      </c>
      <c r="F38" s="8"/>
    </row>
    <row r="39" spans="1:6" ht="28.8" x14ac:dyDescent="0.55000000000000004">
      <c r="A39" s="10">
        <v>38</v>
      </c>
      <c r="B39" s="9" t="s">
        <v>350</v>
      </c>
      <c r="C39" s="10" t="s">
        <v>351</v>
      </c>
      <c r="D39" s="10" t="str">
        <f>IF('2_SurveyValidationWorksheet'!C118=SUM('2_SurveyValidationWorksheet'!C120:C121),"True")</f>
        <v>True</v>
      </c>
      <c r="E39" s="6" t="str">
        <f t="shared" si="0"/>
        <v>Figures submitted are correct. No query raised</v>
      </c>
      <c r="F39" s="8"/>
    </row>
    <row r="40" spans="1:6" ht="28.8" x14ac:dyDescent="0.55000000000000004">
      <c r="A40" s="10">
        <v>39</v>
      </c>
      <c r="B40" s="9" t="s">
        <v>447</v>
      </c>
      <c r="C40" s="10" t="s">
        <v>446</v>
      </c>
      <c r="D40" s="10" t="str">
        <f>IF('2_SurveyValidationWorksheet'!C16&gt;=SUM('2_SurveyValidationWorksheet'!C77:C82),"True")</f>
        <v>True</v>
      </c>
      <c r="E40" s="6" t="str">
        <f t="shared" ref="E40:E41" si="2">IF(D40="True", "Figures submitted are correct. No query raised", "Please check the figures submitted and send updated figures")</f>
        <v>Figures submitted are correct. No query raised</v>
      </c>
      <c r="F40" s="8"/>
    </row>
    <row r="41" spans="1:6" ht="28.8" x14ac:dyDescent="0.55000000000000004">
      <c r="A41" s="10">
        <v>40</v>
      </c>
      <c r="B41" s="9" t="s">
        <v>306</v>
      </c>
      <c r="C41" s="10" t="s">
        <v>448</v>
      </c>
      <c r="D41" s="10" t="str">
        <f>IF('2_SurveyValidationWorksheet'!C18=SUM('2_SurveyValidationWorksheet'!C85:C90),"True")</f>
        <v>True</v>
      </c>
      <c r="E41" s="6" t="str">
        <f t="shared" si="2"/>
        <v>Figures submitted are correct. No query raised</v>
      </c>
      <c r="F41" s="8"/>
    </row>
    <row r="42" spans="1:6" x14ac:dyDescent="0.55000000000000004">
      <c r="F42" s="8"/>
    </row>
    <row r="43" spans="1:6" x14ac:dyDescent="0.55000000000000004">
      <c r="F43" s="8"/>
    </row>
    <row r="44" spans="1:6" x14ac:dyDescent="0.55000000000000004">
      <c r="F44" s="8"/>
    </row>
    <row r="45" spans="1:6" x14ac:dyDescent="0.55000000000000004">
      <c r="F45" s="8"/>
    </row>
    <row r="46" spans="1:6" x14ac:dyDescent="0.55000000000000004">
      <c r="F46" s="8"/>
    </row>
    <row r="47" spans="1:6" x14ac:dyDescent="0.55000000000000004">
      <c r="F47" s="8"/>
    </row>
    <row r="48" spans="1:6" x14ac:dyDescent="0.55000000000000004">
      <c r="F48" s="8"/>
    </row>
    <row r="49" spans="6:6" x14ac:dyDescent="0.55000000000000004">
      <c r="F49" s="8"/>
    </row>
    <row r="50" spans="6:6" x14ac:dyDescent="0.55000000000000004">
      <c r="F50" s="8"/>
    </row>
    <row r="51" spans="6:6" x14ac:dyDescent="0.55000000000000004">
      <c r="F51" s="8"/>
    </row>
    <row r="52" spans="6:6" x14ac:dyDescent="0.55000000000000004">
      <c r="F52" s="8"/>
    </row>
    <row r="53" spans="6:6" x14ac:dyDescent="0.55000000000000004">
      <c r="F53" s="8"/>
    </row>
    <row r="54" spans="6:6" x14ac:dyDescent="0.55000000000000004">
      <c r="F54" s="8"/>
    </row>
    <row r="55" spans="6:6" x14ac:dyDescent="0.55000000000000004">
      <c r="F55" s="8"/>
    </row>
    <row r="56" spans="6:6" x14ac:dyDescent="0.55000000000000004">
      <c r="F56" s="8"/>
    </row>
    <row r="57" spans="6:6" x14ac:dyDescent="0.55000000000000004">
      <c r="F57" s="8"/>
    </row>
    <row r="58" spans="6:6" x14ac:dyDescent="0.55000000000000004">
      <c r="F58" s="8"/>
    </row>
    <row r="59" spans="6:6" x14ac:dyDescent="0.55000000000000004">
      <c r="F59" s="8"/>
    </row>
    <row r="60" spans="6:6" x14ac:dyDescent="0.55000000000000004">
      <c r="F60" s="8"/>
    </row>
    <row r="61" spans="6:6" x14ac:dyDescent="0.55000000000000004">
      <c r="F61" s="8"/>
    </row>
    <row r="62" spans="6:6" x14ac:dyDescent="0.55000000000000004">
      <c r="F62" s="8"/>
    </row>
    <row r="63" spans="6:6" x14ac:dyDescent="0.55000000000000004">
      <c r="F63" s="8"/>
    </row>
    <row r="64" spans="6:6" x14ac:dyDescent="0.55000000000000004">
      <c r="F64" s="8"/>
    </row>
    <row r="65" spans="6:6" x14ac:dyDescent="0.55000000000000004">
      <c r="F65" s="8"/>
    </row>
    <row r="66" spans="6:6" x14ac:dyDescent="0.55000000000000004">
      <c r="F66" s="8"/>
    </row>
    <row r="67" spans="6:6" x14ac:dyDescent="0.55000000000000004">
      <c r="F67" s="8"/>
    </row>
    <row r="68" spans="6:6" x14ac:dyDescent="0.55000000000000004">
      <c r="F68" s="8"/>
    </row>
    <row r="69" spans="6:6" x14ac:dyDescent="0.55000000000000004">
      <c r="F69" s="8"/>
    </row>
    <row r="70" spans="6:6" x14ac:dyDescent="0.55000000000000004">
      <c r="F70" s="8"/>
    </row>
    <row r="71" spans="6:6" x14ac:dyDescent="0.55000000000000004">
      <c r="F71" s="8"/>
    </row>
    <row r="72" spans="6:6" x14ac:dyDescent="0.55000000000000004">
      <c r="F72" s="8"/>
    </row>
    <row r="73" spans="6:6" x14ac:dyDescent="0.55000000000000004">
      <c r="F73" s="8"/>
    </row>
    <row r="74" spans="6:6" x14ac:dyDescent="0.55000000000000004">
      <c r="F74" s="8"/>
    </row>
    <row r="75" spans="6:6" x14ac:dyDescent="0.55000000000000004">
      <c r="F75" s="8"/>
    </row>
    <row r="76" spans="6:6" x14ac:dyDescent="0.55000000000000004">
      <c r="F76" s="8"/>
    </row>
    <row r="77" spans="6:6" x14ac:dyDescent="0.55000000000000004">
      <c r="F77" s="8"/>
    </row>
    <row r="78" spans="6:6" x14ac:dyDescent="0.55000000000000004">
      <c r="F78" s="8"/>
    </row>
    <row r="79" spans="6:6" x14ac:dyDescent="0.55000000000000004">
      <c r="F79" s="8"/>
    </row>
    <row r="80" spans="6:6" x14ac:dyDescent="0.55000000000000004">
      <c r="F80" s="8"/>
    </row>
    <row r="81" spans="6:6" x14ac:dyDescent="0.55000000000000004">
      <c r="F81" s="8"/>
    </row>
    <row r="82" spans="6:6" x14ac:dyDescent="0.55000000000000004">
      <c r="F82" s="8"/>
    </row>
    <row r="83" spans="6:6" x14ac:dyDescent="0.55000000000000004">
      <c r="F83" s="8"/>
    </row>
    <row r="84" spans="6:6" x14ac:dyDescent="0.55000000000000004">
      <c r="F84" s="8"/>
    </row>
    <row r="85" spans="6:6" x14ac:dyDescent="0.55000000000000004">
      <c r="F85" s="8"/>
    </row>
    <row r="86" spans="6:6" x14ac:dyDescent="0.55000000000000004">
      <c r="F86" s="8"/>
    </row>
    <row r="87" spans="6:6" x14ac:dyDescent="0.55000000000000004">
      <c r="F87" s="8"/>
    </row>
    <row r="88" spans="6:6" x14ac:dyDescent="0.55000000000000004">
      <c r="F88" s="8"/>
    </row>
    <row r="89" spans="6:6" x14ac:dyDescent="0.55000000000000004">
      <c r="F89" s="8"/>
    </row>
    <row r="90" spans="6:6" x14ac:dyDescent="0.55000000000000004">
      <c r="F90" s="8"/>
    </row>
    <row r="91" spans="6:6" x14ac:dyDescent="0.55000000000000004">
      <c r="F91" s="8"/>
    </row>
    <row r="92" spans="6:6" x14ac:dyDescent="0.55000000000000004">
      <c r="F92" s="8"/>
    </row>
    <row r="93" spans="6:6" x14ac:dyDescent="0.55000000000000004">
      <c r="F93" s="8"/>
    </row>
    <row r="94" spans="6:6" x14ac:dyDescent="0.55000000000000004">
      <c r="F94" s="8"/>
    </row>
    <row r="95" spans="6:6" x14ac:dyDescent="0.55000000000000004">
      <c r="F95" s="8"/>
    </row>
    <row r="96" spans="6:6" x14ac:dyDescent="0.55000000000000004">
      <c r="F96" s="8"/>
    </row>
    <row r="97" spans="6:6" x14ac:dyDescent="0.55000000000000004">
      <c r="F97" s="8"/>
    </row>
    <row r="98" spans="6:6" x14ac:dyDescent="0.55000000000000004">
      <c r="F98" s="8"/>
    </row>
    <row r="99" spans="6:6" x14ac:dyDescent="0.55000000000000004">
      <c r="F99" s="8"/>
    </row>
    <row r="100" spans="6:6" x14ac:dyDescent="0.55000000000000004">
      <c r="F100" s="8"/>
    </row>
    <row r="101" spans="6:6" x14ac:dyDescent="0.55000000000000004">
      <c r="F101" s="8"/>
    </row>
    <row r="102" spans="6:6" x14ac:dyDescent="0.55000000000000004">
      <c r="F102" s="8"/>
    </row>
    <row r="103" spans="6:6" x14ac:dyDescent="0.55000000000000004">
      <c r="F103" s="8"/>
    </row>
    <row r="104" spans="6:6" x14ac:dyDescent="0.55000000000000004">
      <c r="F104" s="8"/>
    </row>
    <row r="105" spans="6:6" x14ac:dyDescent="0.55000000000000004">
      <c r="F105" s="8"/>
    </row>
    <row r="106" spans="6:6" x14ac:dyDescent="0.55000000000000004">
      <c r="F106" s="8"/>
    </row>
  </sheetData>
  <conditionalFormatting sqref="D2:D41">
    <cfRule type="containsText" dxfId="5" priority="4" operator="containsText" text="FALSE">
      <formula>NOT(ISERROR(SEARCH("FALSE",D2)))</formula>
    </cfRule>
    <cfRule type="containsText" dxfId="4" priority="5" operator="containsText" text="True">
      <formula>NOT(ISERROR(SEARCH("True",D2)))</formula>
    </cfRule>
  </conditionalFormatting>
  <conditionalFormatting sqref="D1">
    <cfRule type="containsText" dxfId="3" priority="2" operator="containsText" text="TRUE">
      <formula>NOT(ISERROR(SEARCH("TRUE",D1)))</formula>
    </cfRule>
    <cfRule type="containsText" dxfId="2" priority="3" operator="containsText" text="FALSE">
      <formula>NOT(ISERROR(SEARCH("FALSE",D1)))</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B4F2F6-6541-4688-885B-B322D47B948B}">
  <dimension ref="B1:P51"/>
  <sheetViews>
    <sheetView workbookViewId="0">
      <pane ySplit="1" topLeftCell="A2" activePane="bottomLeft" state="frozen"/>
      <selection pane="bottomLeft" activeCell="A3" sqref="A3"/>
    </sheetView>
  </sheetViews>
  <sheetFormatPr defaultRowHeight="14.4" x14ac:dyDescent="0.55000000000000004"/>
  <cols>
    <col min="2" max="2" width="33.41796875" bestFit="1" customWidth="1"/>
    <col min="4" max="4" width="48.41796875" customWidth="1"/>
    <col min="6" max="6" width="67.578125" customWidth="1"/>
    <col min="8" max="8" width="45.83984375" customWidth="1"/>
    <col min="10" max="10" width="50.15625" customWidth="1"/>
    <col min="12" max="12" width="67.578125" customWidth="1"/>
    <col min="14" max="14" width="67.578125" customWidth="1"/>
    <col min="16" max="16" width="67.578125" customWidth="1"/>
  </cols>
  <sheetData>
    <row r="1" spans="2:16" x14ac:dyDescent="0.55000000000000004">
      <c r="B1" t="s">
        <v>352</v>
      </c>
      <c r="D1" t="s">
        <v>353</v>
      </c>
      <c r="F1" t="s">
        <v>354</v>
      </c>
      <c r="H1" t="s">
        <v>355</v>
      </c>
      <c r="J1" t="s">
        <v>356</v>
      </c>
      <c r="L1" t="s">
        <v>357</v>
      </c>
      <c r="N1" t="s">
        <v>358</v>
      </c>
      <c r="P1" t="s">
        <v>359</v>
      </c>
    </row>
    <row r="2" spans="2:16" x14ac:dyDescent="0.55000000000000004">
      <c r="B2" s="1" t="s">
        <v>360</v>
      </c>
      <c r="D2" t="s">
        <v>361</v>
      </c>
      <c r="F2" t="s">
        <v>82</v>
      </c>
      <c r="H2" t="s">
        <v>82</v>
      </c>
      <c r="J2" t="s">
        <v>362</v>
      </c>
      <c r="L2" t="s">
        <v>363</v>
      </c>
      <c r="N2" t="s">
        <v>363</v>
      </c>
      <c r="P2" t="s">
        <v>82</v>
      </c>
    </row>
    <row r="3" spans="2:16" x14ac:dyDescent="0.55000000000000004">
      <c r="B3" s="1" t="s">
        <v>364</v>
      </c>
      <c r="D3" t="s">
        <v>365</v>
      </c>
      <c r="F3" t="s">
        <v>45</v>
      </c>
      <c r="H3" t="s">
        <v>45</v>
      </c>
      <c r="J3" t="s">
        <v>366</v>
      </c>
      <c r="L3" t="s">
        <v>367</v>
      </c>
      <c r="N3" t="s">
        <v>424</v>
      </c>
      <c r="P3" t="s">
        <v>45</v>
      </c>
    </row>
    <row r="4" spans="2:16" x14ac:dyDescent="0.55000000000000004">
      <c r="B4" s="1" t="s">
        <v>368</v>
      </c>
      <c r="D4" t="s">
        <v>369</v>
      </c>
      <c r="L4" t="s">
        <v>370</v>
      </c>
      <c r="N4" t="s">
        <v>367</v>
      </c>
    </row>
    <row r="5" spans="2:16" x14ac:dyDescent="0.55000000000000004">
      <c r="B5" s="1" t="s">
        <v>373</v>
      </c>
      <c r="D5" t="s">
        <v>371</v>
      </c>
      <c r="L5" t="s">
        <v>142</v>
      </c>
      <c r="N5" t="s">
        <v>372</v>
      </c>
    </row>
    <row r="6" spans="2:16" x14ac:dyDescent="0.55000000000000004">
      <c r="B6" s="1" t="s">
        <v>376</v>
      </c>
      <c r="D6" t="s">
        <v>374</v>
      </c>
      <c r="L6" t="s">
        <v>375</v>
      </c>
      <c r="N6" t="s">
        <v>370</v>
      </c>
    </row>
    <row r="7" spans="2:16" x14ac:dyDescent="0.55000000000000004">
      <c r="B7" s="1" t="s">
        <v>379</v>
      </c>
      <c r="D7" t="s">
        <v>377</v>
      </c>
      <c r="L7" t="s">
        <v>378</v>
      </c>
      <c r="N7" t="s">
        <v>142</v>
      </c>
    </row>
    <row r="8" spans="2:16" x14ac:dyDescent="0.55000000000000004">
      <c r="B8" s="1" t="s">
        <v>381</v>
      </c>
      <c r="D8" t="s">
        <v>380</v>
      </c>
      <c r="N8" t="s">
        <v>375</v>
      </c>
    </row>
    <row r="9" spans="2:16" x14ac:dyDescent="0.55000000000000004">
      <c r="B9" s="1" t="s">
        <v>383</v>
      </c>
      <c r="D9" t="s">
        <v>382</v>
      </c>
      <c r="N9" t="s">
        <v>378</v>
      </c>
    </row>
    <row r="10" spans="2:16" x14ac:dyDescent="0.55000000000000004">
      <c r="B10" s="1" t="s">
        <v>384</v>
      </c>
    </row>
    <row r="11" spans="2:16" x14ac:dyDescent="0.55000000000000004">
      <c r="B11" s="1" t="s">
        <v>385</v>
      </c>
    </row>
    <row r="12" spans="2:16" x14ac:dyDescent="0.55000000000000004">
      <c r="B12" s="1" t="s">
        <v>432</v>
      </c>
    </row>
    <row r="13" spans="2:16" x14ac:dyDescent="0.55000000000000004">
      <c r="B13" s="1" t="s">
        <v>386</v>
      </c>
    </row>
    <row r="14" spans="2:16" x14ac:dyDescent="0.55000000000000004">
      <c r="B14" s="1" t="s">
        <v>387</v>
      </c>
    </row>
    <row r="15" spans="2:16" x14ac:dyDescent="0.55000000000000004">
      <c r="B15" s="1" t="s">
        <v>388</v>
      </c>
    </row>
    <row r="16" spans="2:16" x14ac:dyDescent="0.55000000000000004">
      <c r="B16" s="1" t="s">
        <v>389</v>
      </c>
    </row>
    <row r="17" spans="2:2" x14ac:dyDescent="0.55000000000000004">
      <c r="B17" s="1" t="s">
        <v>390</v>
      </c>
    </row>
    <row r="18" spans="2:2" x14ac:dyDescent="0.55000000000000004">
      <c r="B18" s="1" t="s">
        <v>431</v>
      </c>
    </row>
    <row r="19" spans="2:2" x14ac:dyDescent="0.55000000000000004">
      <c r="B19" s="1" t="s">
        <v>391</v>
      </c>
    </row>
    <row r="20" spans="2:2" x14ac:dyDescent="0.55000000000000004">
      <c r="B20" s="1" t="s">
        <v>392</v>
      </c>
    </row>
    <row r="21" spans="2:2" x14ac:dyDescent="0.55000000000000004">
      <c r="B21" s="1" t="s">
        <v>393</v>
      </c>
    </row>
    <row r="22" spans="2:2" x14ac:dyDescent="0.55000000000000004">
      <c r="B22" s="1" t="s">
        <v>394</v>
      </c>
    </row>
    <row r="23" spans="2:2" x14ac:dyDescent="0.55000000000000004">
      <c r="B23" s="1" t="s">
        <v>395</v>
      </c>
    </row>
    <row r="24" spans="2:2" x14ac:dyDescent="0.55000000000000004">
      <c r="B24" s="1" t="s">
        <v>396</v>
      </c>
    </row>
    <row r="25" spans="2:2" x14ac:dyDescent="0.55000000000000004">
      <c r="B25" s="1" t="s">
        <v>397</v>
      </c>
    </row>
    <row r="26" spans="2:2" x14ac:dyDescent="0.55000000000000004">
      <c r="B26" s="1" t="s">
        <v>398</v>
      </c>
    </row>
    <row r="27" spans="2:2" x14ac:dyDescent="0.55000000000000004">
      <c r="B27" s="1" t="s">
        <v>399</v>
      </c>
    </row>
    <row r="28" spans="2:2" x14ac:dyDescent="0.55000000000000004">
      <c r="B28" s="1" t="s">
        <v>400</v>
      </c>
    </row>
    <row r="29" spans="2:2" x14ac:dyDescent="0.55000000000000004">
      <c r="B29" s="1" t="s">
        <v>401</v>
      </c>
    </row>
    <row r="30" spans="2:2" x14ac:dyDescent="0.55000000000000004">
      <c r="B30" s="1" t="s">
        <v>402</v>
      </c>
    </row>
    <row r="31" spans="2:2" x14ac:dyDescent="0.55000000000000004">
      <c r="B31" s="1" t="s">
        <v>403</v>
      </c>
    </row>
    <row r="32" spans="2:2" x14ac:dyDescent="0.55000000000000004">
      <c r="B32" s="1" t="s">
        <v>404</v>
      </c>
    </row>
    <row r="33" spans="2:2" x14ac:dyDescent="0.55000000000000004">
      <c r="B33" s="1" t="s">
        <v>405</v>
      </c>
    </row>
    <row r="34" spans="2:2" x14ac:dyDescent="0.55000000000000004">
      <c r="B34" s="1" t="s">
        <v>406</v>
      </c>
    </row>
    <row r="35" spans="2:2" x14ac:dyDescent="0.55000000000000004">
      <c r="B35" s="1" t="s">
        <v>407</v>
      </c>
    </row>
    <row r="36" spans="2:2" x14ac:dyDescent="0.55000000000000004">
      <c r="B36" s="1" t="s">
        <v>408</v>
      </c>
    </row>
    <row r="37" spans="2:2" x14ac:dyDescent="0.55000000000000004">
      <c r="B37" s="1" t="s">
        <v>409</v>
      </c>
    </row>
    <row r="38" spans="2:2" x14ac:dyDescent="0.55000000000000004">
      <c r="B38" s="1" t="s">
        <v>410</v>
      </c>
    </row>
    <row r="39" spans="2:2" x14ac:dyDescent="0.55000000000000004">
      <c r="B39" s="1" t="s">
        <v>411</v>
      </c>
    </row>
    <row r="40" spans="2:2" x14ac:dyDescent="0.55000000000000004">
      <c r="B40" s="1" t="s">
        <v>412</v>
      </c>
    </row>
    <row r="41" spans="2:2" x14ac:dyDescent="0.55000000000000004">
      <c r="B41" s="1" t="s">
        <v>413</v>
      </c>
    </row>
    <row r="42" spans="2:2" x14ac:dyDescent="0.55000000000000004">
      <c r="B42" s="1" t="s">
        <v>414</v>
      </c>
    </row>
    <row r="43" spans="2:2" x14ac:dyDescent="0.55000000000000004">
      <c r="B43" s="1" t="s">
        <v>415</v>
      </c>
    </row>
    <row r="44" spans="2:2" x14ac:dyDescent="0.55000000000000004">
      <c r="B44" s="1" t="s">
        <v>416</v>
      </c>
    </row>
    <row r="45" spans="2:2" x14ac:dyDescent="0.55000000000000004">
      <c r="B45" s="1" t="s">
        <v>417</v>
      </c>
    </row>
    <row r="46" spans="2:2" x14ac:dyDescent="0.55000000000000004">
      <c r="B46" s="1" t="s">
        <v>418</v>
      </c>
    </row>
    <row r="47" spans="2:2" x14ac:dyDescent="0.55000000000000004">
      <c r="B47" s="1" t="s">
        <v>419</v>
      </c>
    </row>
    <row r="48" spans="2:2" x14ac:dyDescent="0.55000000000000004">
      <c r="B48" s="1" t="s">
        <v>420</v>
      </c>
    </row>
    <row r="49" spans="2:2" x14ac:dyDescent="0.55000000000000004">
      <c r="B49" s="1" t="s">
        <v>421</v>
      </c>
    </row>
    <row r="50" spans="2:2" x14ac:dyDescent="0.55000000000000004">
      <c r="B50" s="1" t="s">
        <v>422</v>
      </c>
    </row>
    <row r="51" spans="2:2" x14ac:dyDescent="0.55000000000000004">
      <c r="B51" s="1"/>
    </row>
  </sheetData>
  <pageMargins left="0.7" right="0.7" top="0.75" bottom="0.75" header="0.3" footer="0.3"/>
  <tableParts count="8">
    <tablePart r:id="rId1"/>
    <tablePart r:id="rId2"/>
    <tablePart r:id="rId3"/>
    <tablePart r:id="rId4"/>
    <tablePart r:id="rId5"/>
    <tablePart r:id="rId6"/>
    <tablePart r:id="rId7"/>
    <tablePart r:id="rId8"/>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8BD13875DE3CC498378DA1A8600A4A1" ma:contentTypeVersion="17" ma:contentTypeDescription="Create a new document." ma:contentTypeScope="" ma:versionID="e0a62fb1c736b56bdeeea93c1d25bc64">
  <xsd:schema xmlns:xsd="http://www.w3.org/2001/XMLSchema" xmlns:xs="http://www.w3.org/2001/XMLSchema" xmlns:p="http://schemas.microsoft.com/office/2006/metadata/properties" xmlns:ns2="765566d0-3094-4311-aecb-390b1d9b8fad" xmlns:ns3="1a63bf82-e28e-45a0-8767-d7226d54d65a" targetNamespace="http://schemas.microsoft.com/office/2006/metadata/properties" ma:root="true" ma:fieldsID="2391b76366644cd15d17ad7e1021fbcc" ns2:_="" ns3:_="">
    <xsd:import namespace="765566d0-3094-4311-aecb-390b1d9b8fad"/>
    <xsd:import namespace="1a63bf82-e28e-45a0-8767-d7226d54d65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2:MediaLengthInSeconds" minOccurs="0"/>
                <xsd:element ref="ns2:time"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65566d0-3094-4311-aecb-390b1d9b8fa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time" ma:index="21" nillable="true" ma:displayName="time" ma:format="DateOnly" ma:internalName="time">
      <xsd:simpleType>
        <xsd:restriction base="dms:DateTime"/>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a15a5de6-f4ef-416e-97a3-0ceeebde583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a63bf82-e28e-45a0-8767-d7226d54d65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ed94447c-c8da-47e3-a9b4-765baf9f3fc2}" ma:internalName="TaxCatchAll" ma:showField="CatchAllData" ma:web="1a63bf82-e28e-45a0-8767-d7226d54d65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765566d0-3094-4311-aecb-390b1d9b8fad">
      <Terms xmlns="http://schemas.microsoft.com/office/infopath/2007/PartnerControls"/>
    </lcf76f155ced4ddcb4097134ff3c332f>
    <time xmlns="765566d0-3094-4311-aecb-390b1d9b8fad" xsi:nil="true"/>
    <TaxCatchAll xmlns="1a63bf82-e28e-45a0-8767-d7226d54d65a" xsi:nil="true"/>
  </documentManagement>
</p:properties>
</file>

<file path=customXml/itemProps1.xml><?xml version="1.0" encoding="utf-8"?>
<ds:datastoreItem xmlns:ds="http://schemas.openxmlformats.org/officeDocument/2006/customXml" ds:itemID="{25BACBBE-E8DD-4B48-BF62-F3C527389A37}">
  <ds:schemaRefs>
    <ds:schemaRef ds:uri="http://schemas.microsoft.com/sharepoint/v3/contenttype/forms"/>
  </ds:schemaRefs>
</ds:datastoreItem>
</file>

<file path=customXml/itemProps2.xml><?xml version="1.0" encoding="utf-8"?>
<ds:datastoreItem xmlns:ds="http://schemas.openxmlformats.org/officeDocument/2006/customXml" ds:itemID="{3D508938-8D69-42F4-8D00-000FB3207B0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65566d0-3094-4311-aecb-390b1d9b8fad"/>
    <ds:schemaRef ds:uri="1a63bf82-e28e-45a0-8767-d7226d54d6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F4E6EA9-85F6-4220-BE78-50791F0A1B04}">
  <ds:schemaRefs>
    <ds:schemaRef ds:uri="http://schemas.microsoft.com/office/2006/metadata/properties"/>
    <ds:schemaRef ds:uri="http://schemas.microsoft.com/office/infopath/2007/PartnerControls"/>
    <ds:schemaRef ds:uri="765566d0-3094-4311-aecb-390b1d9b8fad"/>
    <ds:schemaRef ds:uri="1a63bf82-e28e-45a0-8767-d7226d54d65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1_Instructions-ReadThisFirst</vt:lpstr>
      <vt:lpstr>2_SurveyValidationWorksheet</vt:lpstr>
      <vt:lpstr>3_ValidationChecks</vt:lpstr>
      <vt:lpstr>Options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Divya Krishnaswamy</dc:creator>
  <cp:keywords/>
  <dc:description/>
  <cp:lastModifiedBy>Divya Krishnaswamy</cp:lastModifiedBy>
  <cp:revision/>
  <dcterms:created xsi:type="dcterms:W3CDTF">2020-02-07T11:45:11Z</dcterms:created>
  <dcterms:modified xsi:type="dcterms:W3CDTF">2023-01-31T11:44:09Z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0x01010088BD13875DE3CC498378DA1A8600A4A1</vt:lpwstr>
  </property>
  <property fmtid="{D5CDD505-2E9C-101B-9397-08002B2CF9AE}" pid="3" name="MediaServiceImageTags">
    <vt:lpwstr/>
  </property>
</Properties>
</file>