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caseorg-my.sharepoint.com/personal/dkrishnaswamy_case_org/Documents/Desktop/ANZSurvey_2022(Jan-Dec2021)/"/>
    </mc:Choice>
  </mc:AlternateContent>
  <xr:revisionPtr revIDLastSave="31" documentId="8_{9A7661AF-1BFA-4958-BF89-E51BE05EC7E7}" xr6:coauthVersionLast="47" xr6:coauthVersionMax="47" xr10:uidLastSave="{55B1737A-EE14-466E-BAB1-1B32E4993E4A}"/>
  <bookViews>
    <workbookView xWindow="-28920" yWindow="-120" windowWidth="29040" windowHeight="15840" xr2:uid="{DD890E46-E03C-45C8-830F-853189705200}"/>
  </bookViews>
  <sheets>
    <sheet name="1_Instructions-ReadThisFirst" sheetId="6" r:id="rId1"/>
    <sheet name="2_SurveyValidationWorksheet" sheetId="7" r:id="rId2"/>
    <sheet name="3_ValidationChecks" sheetId="4" r:id="rId3"/>
    <sheet name="Options" sheetId="8" state="hidden" r:id="rId4"/>
  </sheets>
  <definedNames>
    <definedName name="_xlnm._FilterDatabase" localSheetId="1" hidden="1">'2_SurveyValidationWorksheet'!$A$2:$H$107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7" l="1"/>
  <c r="D9" i="7"/>
  <c r="D105" i="7"/>
  <c r="D104" i="7"/>
  <c r="D102" i="7"/>
  <c r="D67" i="7"/>
  <c r="D58" i="7"/>
  <c r="D51" i="7"/>
  <c r="D43" i="7"/>
  <c r="D36" i="7"/>
  <c r="D31" i="7"/>
  <c r="C43" i="7"/>
  <c r="C36" i="7"/>
  <c r="D27" i="4"/>
  <c r="D26" i="4"/>
  <c r="D32" i="4"/>
  <c r="D38" i="4"/>
  <c r="D37" i="4"/>
  <c r="D36" i="4"/>
  <c r="D35" i="4"/>
  <c r="D33" i="4" l="1"/>
  <c r="D40" i="4" l="1"/>
  <c r="D15" i="4"/>
  <c r="D18" i="7"/>
  <c r="D16" i="7"/>
  <c r="D107" i="7"/>
  <c r="C101" i="7"/>
  <c r="D101" i="7" s="1"/>
  <c r="D100" i="7"/>
  <c r="D99" i="7"/>
  <c r="D97" i="7"/>
  <c r="D96" i="7"/>
  <c r="D95" i="7"/>
  <c r="D94" i="7"/>
  <c r="D93" i="7"/>
  <c r="D92" i="7"/>
  <c r="D91" i="7"/>
  <c r="C106" i="7"/>
  <c r="D106" i="7" s="1"/>
  <c r="D90" i="7"/>
  <c r="D88" i="7"/>
  <c r="D87" i="7"/>
  <c r="D86" i="7"/>
  <c r="D83" i="7"/>
  <c r="D82" i="7"/>
  <c r="D81" i="7"/>
  <c r="D80" i="7"/>
  <c r="D79" i="7"/>
  <c r="D78" i="7"/>
  <c r="D77" i="7"/>
  <c r="D74" i="7"/>
  <c r="D73" i="7"/>
  <c r="D72" i="7"/>
  <c r="D71" i="7"/>
  <c r="D70" i="7"/>
  <c r="D69" i="7"/>
  <c r="D66" i="7"/>
  <c r="D65" i="7"/>
  <c r="D64" i="7"/>
  <c r="D63" i="7"/>
  <c r="D62" i="7"/>
  <c r="D61" i="7"/>
  <c r="C75" i="7"/>
  <c r="C67" i="7"/>
  <c r="C58" i="7"/>
  <c r="C51" i="7"/>
  <c r="D57" i="7"/>
  <c r="D56" i="7"/>
  <c r="D55" i="7"/>
  <c r="D54" i="7"/>
  <c r="D53" i="7"/>
  <c r="D50" i="7"/>
  <c r="D49" i="7"/>
  <c r="D48" i="7"/>
  <c r="D47" i="7"/>
  <c r="D46" i="7"/>
  <c r="D42" i="7"/>
  <c r="D41" i="7"/>
  <c r="D40" i="7"/>
  <c r="D39" i="7"/>
  <c r="D38" i="7"/>
  <c r="D35" i="7"/>
  <c r="D34" i="7"/>
  <c r="D33" i="7"/>
  <c r="D32" i="7"/>
  <c r="D28" i="7"/>
  <c r="D27" i="7"/>
  <c r="D26" i="7"/>
  <c r="D25" i="7"/>
  <c r="D23" i="7" l="1"/>
  <c r="D21" i="7"/>
  <c r="D20" i="7"/>
  <c r="D19" i="7"/>
  <c r="D17" i="7"/>
  <c r="D2" i="4" l="1"/>
  <c r="D31" i="4"/>
  <c r="D29" i="4"/>
  <c r="D39" i="4"/>
  <c r="D25" i="4"/>
  <c r="D30" i="4"/>
  <c r="D34" i="4"/>
  <c r="D5" i="4"/>
  <c r="D11" i="4"/>
  <c r="E11" i="4" s="1"/>
  <c r="D28" i="4"/>
  <c r="D21" i="4"/>
  <c r="D24" i="4"/>
  <c r="D14" i="4"/>
  <c r="D23" i="4"/>
  <c r="D22" i="4"/>
  <c r="D20" i="4"/>
  <c r="D19" i="4"/>
  <c r="D18" i="4"/>
  <c r="D17" i="4"/>
  <c r="D16" i="4"/>
  <c r="D9" i="4"/>
  <c r="D3" i="4"/>
  <c r="D13" i="4"/>
  <c r="D12" i="4"/>
  <c r="D10" i="4"/>
  <c r="D8" i="4"/>
  <c r="D7" i="4"/>
  <c r="D6" i="4"/>
  <c r="E5" i="4" l="1"/>
  <c r="D4" i="4"/>
  <c r="E4" i="4" s="1"/>
  <c r="E3" i="4"/>
  <c r="E2"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0" i="4"/>
  <c r="E9" i="4"/>
  <c r="E8" i="4"/>
  <c r="E7" i="4"/>
  <c r="E6" i="4"/>
</calcChain>
</file>

<file path=xl/sharedStrings.xml><?xml version="1.0" encoding="utf-8"?>
<sst xmlns="http://schemas.openxmlformats.org/spreadsheetml/2006/main" count="732" uniqueCount="437">
  <si>
    <t>About your institution</t>
  </si>
  <si>
    <t>A-1</t>
  </si>
  <si>
    <t>A-2</t>
  </si>
  <si>
    <t>A-3</t>
  </si>
  <si>
    <t>A-4</t>
  </si>
  <si>
    <t>A-5</t>
  </si>
  <si>
    <t>A-6</t>
  </si>
  <si>
    <t>A-7</t>
  </si>
  <si>
    <t>A-8</t>
  </si>
  <si>
    <t>A-9</t>
  </si>
  <si>
    <t>A-10</t>
  </si>
  <si>
    <t>Philanthropic income - Overall Institution</t>
  </si>
  <si>
    <t>B-1</t>
  </si>
  <si>
    <t>B-2</t>
  </si>
  <si>
    <t>B-3</t>
  </si>
  <si>
    <t>B-4</t>
  </si>
  <si>
    <t>B-5</t>
  </si>
  <si>
    <t>B-6</t>
  </si>
  <si>
    <t>B-7</t>
  </si>
  <si>
    <t>B-8</t>
  </si>
  <si>
    <t>B-9</t>
  </si>
  <si>
    <t>B-10</t>
  </si>
  <si>
    <t>B-11</t>
  </si>
  <si>
    <t>B-12</t>
  </si>
  <si>
    <t>B-13</t>
  </si>
  <si>
    <t>Philanthropic income - By Purpose</t>
  </si>
  <si>
    <t>Unrestricted</t>
  </si>
  <si>
    <t>Restricted for student and staff bursaries and scholarships</t>
  </si>
  <si>
    <t>Restricted for capital projects and infrastructure</t>
  </si>
  <si>
    <t>Restricted for research programs and partnerships</t>
  </si>
  <si>
    <t>Restricted for other purposes</t>
  </si>
  <si>
    <t>Philanthropic income - By Source</t>
  </si>
  <si>
    <t>Alumni</t>
  </si>
  <si>
    <t>Other individuals</t>
  </si>
  <si>
    <t>Trusts and foundations</t>
  </si>
  <si>
    <t>Corporates</t>
  </si>
  <si>
    <t>Other organizations</t>
  </si>
  <si>
    <t>Philanthropic income - By Contribution Level</t>
  </si>
  <si>
    <t>$10,000,000+</t>
  </si>
  <si>
    <t>$1 - $999</t>
  </si>
  <si>
    <t>$1,000 - $9,999</t>
  </si>
  <si>
    <t>$10,000 - $99,999</t>
  </si>
  <si>
    <t>$100,000 - $999,999</t>
  </si>
  <si>
    <t>$1,000,000 - $9,999,999</t>
  </si>
  <si>
    <t>Constituents</t>
  </si>
  <si>
    <t>F-1</t>
  </si>
  <si>
    <t>F-2</t>
  </si>
  <si>
    <t>F-3</t>
  </si>
  <si>
    <t>F-4</t>
  </si>
  <si>
    <t>F-5</t>
  </si>
  <si>
    <t>F-6</t>
  </si>
  <si>
    <t>F-7</t>
  </si>
  <si>
    <t>Capital campaigns</t>
  </si>
  <si>
    <t>G-1</t>
  </si>
  <si>
    <t>G-2</t>
  </si>
  <si>
    <t>G-3</t>
  </si>
  <si>
    <t>G-4</t>
  </si>
  <si>
    <t>Investment and staffing</t>
  </si>
  <si>
    <t>H-1</t>
  </si>
  <si>
    <t>H-2</t>
  </si>
  <si>
    <t>H-3</t>
  </si>
  <si>
    <t>H-4</t>
  </si>
  <si>
    <t>H-5</t>
  </si>
  <si>
    <t>H-6</t>
  </si>
  <si>
    <t>H-7</t>
  </si>
  <si>
    <t>H-8</t>
  </si>
  <si>
    <t>H-10</t>
  </si>
  <si>
    <t>H-12</t>
  </si>
  <si>
    <t xml:space="preserve"> </t>
  </si>
  <si>
    <t>Question no.</t>
  </si>
  <si>
    <t>Key:</t>
  </si>
  <si>
    <t>B-1 total new funds secured should be greater than or equal to B-2 bequests secured in new funds</t>
  </si>
  <si>
    <t>B-3 total cash income received should be greater than or equal to B-4 bequests received in cash income</t>
  </si>
  <si>
    <t>B-1 total new funds secured should be greater than or equal to B-5 total cash value of gifts-in-kind secured</t>
  </si>
  <si>
    <t>B-1 total new funds secured should be greater than or equal to B-6 largest new non-bequest confirmed gift</t>
  </si>
  <si>
    <t>B-3 total cash income received should be greater than or equal to B-8 largest cash gift</t>
  </si>
  <si>
    <t>B-10 number of gifts of $1 million in new funds multiplied by $1 million should be less than or equal to B-1 total new funds secured</t>
  </si>
  <si>
    <t>B-11 number of gifts of $1 million in cash income multiplied by $1 million should be less than or equal to B-3 total cash income received</t>
  </si>
  <si>
    <t>B-1 total new funds secured should be greater than or equal to B-12 annual fund secured in new funds</t>
  </si>
  <si>
    <t>B-3 total cash income received should be greater than or equal to B-13 annual fund received in cash income</t>
  </si>
  <si>
    <t>Sum of C-1 new funds secured by purpose should be equal to B-1 total new funds secured</t>
  </si>
  <si>
    <t>Sum of C-2 cash income by purpose should be equal to B-3 total cash income received</t>
  </si>
  <si>
    <t>Sum of D-1 new funds secured by source should be equal to B-1 total new funds secured</t>
  </si>
  <si>
    <t>Sum of D-2 cash income received by source should be equal to B-3 total cash income received</t>
  </si>
  <si>
    <t>B-6 largest new non-bequest confirmed gift should be less than or equal to new funds from respective source in D-1 new funds secured by source</t>
  </si>
  <si>
    <t>B-8 largest cash gift should be less than or equal to cash income received from respective source in D-2 cash income received by source</t>
  </si>
  <si>
    <t>F-1 total alumni should be greater than or equal to F-2 total contactable alumni</t>
  </si>
  <si>
    <t>F-2 total contactable alumni should be greater than or equal to F-3 total alumni donors</t>
  </si>
  <si>
    <t>F-4 total number of donors should be greater than or equal to F-3 total alumni donors</t>
  </si>
  <si>
    <t>If B-2 bequests secured in new funds is greater than 0, F-6 number of bequests that were the source of contributions to new funds cannot be 0</t>
  </si>
  <si>
    <t>If B-3 bequests received in cash income is greater than 0, F-7 number of bequests that were the source of contributions to cash income cannot be 0</t>
  </si>
  <si>
    <t>If F-6 number of bequests that were the source of contributions to new funds is greater than 0, B-2 bequests secured in new funds cannot be 0</t>
  </si>
  <si>
    <t>If F-7 number of bequests that were the source of contributions to cash income is greater than 0, B-4 bequests received in cash income cannot be 0</t>
  </si>
  <si>
    <t>Sum of H-1 fundraising staff costs and H-2 fundraising non-staff costs should be equal to H-3 total fundraising costs</t>
  </si>
  <si>
    <t>Sum of H-4 alumni relations staff costs and H-5 alumni relations non-staff costs should be equal to H-6 total alumni relations costs</t>
  </si>
  <si>
    <t>If H-8 fundraising staff is greater than 0, H-1 fundraising staff costs cannot be 0</t>
  </si>
  <si>
    <t>If H-9 alumni relations staff is greater than 0, H-4 alumni relations staff costs cannot be 0</t>
  </si>
  <si>
    <t>If H-1 fundraising staff costs is greater than 0, H-8 fundraising staff cannot be 0</t>
  </si>
  <si>
    <t>If H-4 alumni relations staff costs is greater than 0, H-9 alumni relations staff cannot be 0</t>
  </si>
  <si>
    <t>If F-4 total donors is greater than 1, B-1 new funds secured cannot be 0</t>
  </si>
  <si>
    <t>If B-1 new funds secured is greater than 1, F-4 total donors cannot be 0</t>
  </si>
  <si>
    <t>If F-4 total donors is greater than 1, B-3 cash income received cannot be 0</t>
  </si>
  <si>
    <t>If B-3 cash income received is greater than 1, F-4  total donors cannot be 0</t>
  </si>
  <si>
    <t>H-8 total fundraising staff should be equal to sum of H-9-1 staff directly involved with donors and H-9-2 support staff</t>
  </si>
  <si>
    <t>H-10 total alumni relations staff should be equal to sum of H-11-1 staff directly involved with alumni and H-11-2 support staff</t>
  </si>
  <si>
    <t>B-1 &gt;= B-2</t>
  </si>
  <si>
    <t>B-3 &gt;= B-4</t>
  </si>
  <si>
    <t>B-1 &gt;= B-5</t>
  </si>
  <si>
    <t>B-1 &gt;= B-6</t>
  </si>
  <si>
    <t>No</t>
  </si>
  <si>
    <t>Yes</t>
  </si>
  <si>
    <t>How many of the fundraising staff reported in H-8 above were:
directly involved in working with alumni, corporates, friends of the institutions and others to raise funds</t>
  </si>
  <si>
    <t>How many of the fundraising staff reported in H-8 above were:
played a supporting role in raising funds</t>
  </si>
  <si>
    <t>How many of the alumni relations staff reported in H-10 above were:
directly involved in working with alumni to engage them through participation in alumni programs and/or volunterring their time to the institution</t>
  </si>
  <si>
    <t>How many of the alumni relations staff reported in H-10 above were:
played a supporting role in engagement programs</t>
  </si>
  <si>
    <t>-</t>
  </si>
  <si>
    <t>B-3 &gt;= B-8</t>
  </si>
  <si>
    <t>B-1 &gt;= B-10</t>
  </si>
  <si>
    <t>B-3 &gt;= B-11</t>
  </si>
  <si>
    <t>B-1 &gt;= B-12</t>
  </si>
  <si>
    <t>B-3 &gt;= B-13</t>
  </si>
  <si>
    <t>F-1 &gt;= F-2</t>
  </si>
  <si>
    <t>F-2 &gt;= F-3</t>
  </si>
  <si>
    <t>F-4 &gt;= F-3</t>
  </si>
  <si>
    <t>H-3 = (H-1 + H-2)</t>
  </si>
  <si>
    <t>H-6 = (H-4 + H-5)</t>
  </si>
  <si>
    <t>If F-6 &gt;0 means that B-2&gt;0</t>
  </si>
  <si>
    <t>If F-7 &gt;0 means that B-4&gt;0</t>
  </si>
  <si>
    <t>If B-3 &gt;0 means that F-7&gt;0</t>
  </si>
  <si>
    <t>If B-2 &gt;0 means that F-6&gt;0</t>
  </si>
  <si>
    <t>If H-8 &gt;0 means that H-1&gt;0</t>
  </si>
  <si>
    <t>If H-1 &gt;0 means that H-8&gt;0</t>
  </si>
  <si>
    <t>B-2 &gt;= B-4</t>
  </si>
  <si>
    <t>If F-4 &gt;1 means that B-1&gt;0</t>
  </si>
  <si>
    <t>If B-1 &gt;1 means that F-4&gt;0</t>
  </si>
  <si>
    <t>If F-4 &gt;1 means that B-3&gt;0</t>
  </si>
  <si>
    <t>If B-3 &gt;1 means that F-4&gt;0</t>
  </si>
  <si>
    <t>The University of Waikato</t>
  </si>
  <si>
    <t>Vice-Chancellor</t>
  </si>
  <si>
    <t>NA</t>
  </si>
  <si>
    <t>Alumnus in lifetime</t>
  </si>
  <si>
    <t>S. No.</t>
  </si>
  <si>
    <t>Steps</t>
  </si>
  <si>
    <t>2a</t>
  </si>
  <si>
    <t>2b</t>
  </si>
  <si>
    <t>Enter your data in column C (for which the column header is ‘Your submitted response’; column header is highlighted in yellow)</t>
  </si>
  <si>
    <t>2c</t>
  </si>
  <si>
    <t>Please read the notes alongside in column E for each field (this is what I have updated in the attached file)</t>
  </si>
  <si>
    <t>2d</t>
  </si>
  <si>
    <t>2e</t>
  </si>
  <si>
    <t>For questions with select from a list – the cells already have a drop-down menu with the options built in – just choose one</t>
  </si>
  <si>
    <t>2f</t>
  </si>
  <si>
    <t>Total fields will automatically populate (the formulae have been built in) – this will also happen on the actual online survey platform this year</t>
  </si>
  <si>
    <t>2g</t>
  </si>
  <si>
    <t>The automatic validation checks are listed in the 3rd sheet i.e. 3_ValidationChecks</t>
  </si>
  <si>
    <t>3a</t>
  </si>
  <si>
    <t>These are automatically linked to the cells of Column C on 2_SurveyValidationWorksheet sheet</t>
  </si>
  <si>
    <t>3b</t>
  </si>
  <si>
    <t>The conditions being checked are also listed as is the formula being applied</t>
  </si>
  <si>
    <t>3c</t>
  </si>
  <si>
    <t>Try and ensure that as many of the validation checks are TRUE before entering data on the online platform as these checks are also in-built on the online platform</t>
  </si>
  <si>
    <t>3d</t>
  </si>
  <si>
    <t>However, if you've left a field blank on the 2_SurveyValidationWorksheet sheet and that is linked to a validation on 3_ValidationChecks, then, that check may not complete and continue to show FALSE - in such a case, if you're sure that you cannot provide that information, then you can ignore the FALSE result of the check</t>
  </si>
  <si>
    <t>Always remember:
Please enter a zero with careful consideration. Please do not enter a zero to signify ‘Not Applicable’ or ‘Not reportable’ or ‘Nil’ or ‘Refused to answer’.
Enter a zero only if your answer is zero. Incorrectly inputting zeroes in survey responses can have an adverse effect on the findings as it will lead to underestimating of averages.</t>
  </si>
  <si>
    <t>This file has 3 worksheets:
1_Instructions-ReadThisFirst
2_SurveyValidationWorksheet (sheet highlighted in yellow)
3_ValidationChecks (sheet highlighted in green)</t>
  </si>
  <si>
    <t>You have to enter your data in the 2nd sheet i.e. 2_SurveyValidationWorksheet (sheet highlighted in yellow)</t>
  </si>
  <si>
    <t>Choose from an option provided (this is provided as a drop-down menu in this Excel file and could be a drop-down menu or question with radio button in the online survey)</t>
  </si>
  <si>
    <t>Basic check cleared: TRUE</t>
  </si>
  <si>
    <t>REQUIRED* question or sub-question</t>
  </si>
  <si>
    <t>NA = Not applicable</t>
  </si>
  <si>
    <t>Does not require a response</t>
  </si>
  <si>
    <t>SECTION A</t>
  </si>
  <si>
    <t>SECTION B</t>
  </si>
  <si>
    <t>SECTION C</t>
  </si>
  <si>
    <t>SECTION D</t>
  </si>
  <si>
    <t>SECTION E</t>
  </si>
  <si>
    <t>SECTION F</t>
  </si>
  <si>
    <t>SECTION G</t>
  </si>
  <si>
    <t>SECTION H</t>
  </si>
  <si>
    <t>SECTION I</t>
  </si>
  <si>
    <t>Optional question: Please note, several optional questions were introduced into the survey in 2018. These questions have the word ‘(OPTIONAL)’ at the end of the question text. The questions are optional as it recognised that some institutions may not be able to answer them due to data limitations.</t>
  </si>
  <si>
    <t>Your submitted response</t>
  </si>
  <si>
    <t>Question statement</t>
  </si>
  <si>
    <t>In Column H, the first ten cells contain the colour code key which explain what each colour means</t>
  </si>
  <si>
    <t>Numeric checks</t>
  </si>
  <si>
    <t>NOTE</t>
  </si>
  <si>
    <t>Column D on this sheet also has some numeric checks built in to ensure that you are entering the right type of character (number or not) in the right field</t>
  </si>
  <si>
    <t>Condition being checked</t>
  </si>
  <si>
    <t>Validation formula</t>
  </si>
  <si>
    <t>Validation result</t>
  </si>
  <si>
    <r>
      <t xml:space="preserve">This field will </t>
    </r>
    <r>
      <rPr>
        <u/>
        <sz val="12"/>
        <color theme="1"/>
        <rFont val="Calibri"/>
        <family val="2"/>
        <scheme val="minor"/>
      </rPr>
      <t>automatically</t>
    </r>
    <r>
      <rPr>
        <sz val="12"/>
        <color theme="1"/>
        <rFont val="Calibri"/>
        <family val="2"/>
        <scheme val="minor"/>
      </rPr>
      <t xml:space="preserve"> populate;</t>
    </r>
    <r>
      <rPr>
        <b/>
        <sz val="12"/>
        <color theme="1"/>
        <rFont val="Calibri"/>
        <family val="2"/>
        <scheme val="minor"/>
      </rPr>
      <t xml:space="preserve"> please do not enter any data here</t>
    </r>
  </si>
  <si>
    <t>Auckland University of Technology</t>
  </si>
  <si>
    <t>Australian Catholic University</t>
  </si>
  <si>
    <t>Bond University</t>
  </si>
  <si>
    <t>Carnegie Mellon University</t>
  </si>
  <si>
    <t>Central Queensland University</t>
  </si>
  <si>
    <t>Charles Darwin University</t>
  </si>
  <si>
    <t>Charles Sturt University</t>
  </si>
  <si>
    <t>Curtin University</t>
  </si>
  <si>
    <t>Deakin University</t>
  </si>
  <si>
    <t>Edith Cowan University</t>
  </si>
  <si>
    <t>Federation University Australia</t>
  </si>
  <si>
    <t>Flinders Unversity</t>
  </si>
  <si>
    <t>Griffith University</t>
  </si>
  <si>
    <t>James Cook University</t>
  </si>
  <si>
    <t>La Trobe University</t>
  </si>
  <si>
    <t>Lincoln University</t>
  </si>
  <si>
    <t>Macquarie University</t>
  </si>
  <si>
    <t xml:space="preserve">Massey University Foundation </t>
  </si>
  <si>
    <t>Monash University</t>
  </si>
  <si>
    <t>Murdoch University</t>
  </si>
  <si>
    <t>Queensland University of Technology</t>
  </si>
  <si>
    <t>RMIT University</t>
  </si>
  <si>
    <t>Southern Cross University</t>
  </si>
  <si>
    <t>Swinburne University of Technology</t>
  </si>
  <si>
    <t>The Australian National University</t>
  </si>
  <si>
    <t>The University of Adelaide</t>
  </si>
  <si>
    <t>The University of Auckland</t>
  </si>
  <si>
    <t>The University of Melbourne</t>
  </si>
  <si>
    <t>The University of Newcastle</t>
  </si>
  <si>
    <t>The University of Notre Dame Australia</t>
  </si>
  <si>
    <t>The University of Queensland</t>
  </si>
  <si>
    <t>The University of Sydney</t>
  </si>
  <si>
    <t>The University of Western Australia</t>
  </si>
  <si>
    <t>Torrens University Australia</t>
  </si>
  <si>
    <t>University of Canberra</t>
  </si>
  <si>
    <t xml:space="preserve">University of Canterbury </t>
  </si>
  <si>
    <t>University of Divinity</t>
  </si>
  <si>
    <t>University of New England</t>
  </si>
  <si>
    <t>University of Otago</t>
  </si>
  <si>
    <t>University of South Australia</t>
  </si>
  <si>
    <t>University of Southern Queensland</t>
  </si>
  <si>
    <t>University of Tasmania</t>
  </si>
  <si>
    <t>University of Technology Sydney</t>
  </si>
  <si>
    <t>University of the Sunshine Coast</t>
  </si>
  <si>
    <t>University of Wollongong</t>
  </si>
  <si>
    <t>UNSW Sydney</t>
  </si>
  <si>
    <t xml:space="preserve">Victoria University   </t>
  </si>
  <si>
    <t>Victoria University of Wellington</t>
  </si>
  <si>
    <t>Western Sydney University</t>
  </si>
  <si>
    <r>
      <t xml:space="preserve">Institution name </t>
    </r>
    <r>
      <rPr>
        <sz val="12"/>
        <color rgb="FFFF0000"/>
        <rFont val="Calibri"/>
        <family val="2"/>
        <scheme val="minor"/>
      </rPr>
      <t>(REQUIRED)*</t>
    </r>
  </si>
  <si>
    <r>
      <t>First name</t>
    </r>
    <r>
      <rPr>
        <sz val="12"/>
        <color rgb="FFFF0000"/>
        <rFont val="Calibri"/>
        <family val="2"/>
        <scheme val="minor"/>
      </rPr>
      <t xml:space="preserve"> (REQUIRED)*</t>
    </r>
  </si>
  <si>
    <r>
      <t>Last name</t>
    </r>
    <r>
      <rPr>
        <sz val="12"/>
        <color rgb="FFFF0000"/>
        <rFont val="Calibri"/>
        <family val="2"/>
        <scheme val="minor"/>
      </rPr>
      <t xml:space="preserve"> (REQUIRED)*</t>
    </r>
  </si>
  <si>
    <r>
      <t>Email address</t>
    </r>
    <r>
      <rPr>
        <sz val="12"/>
        <color rgb="FFFF0000"/>
        <rFont val="Calibri"/>
        <family val="2"/>
        <scheme val="minor"/>
      </rPr>
      <t xml:space="preserve"> (REQUIRED)*</t>
    </r>
  </si>
  <si>
    <r>
      <t>Job title</t>
    </r>
    <r>
      <rPr>
        <sz val="12"/>
        <color rgb="FFFF0000"/>
        <rFont val="Calibri"/>
        <family val="2"/>
        <scheme val="minor"/>
      </rPr>
      <t xml:space="preserve"> (REQUIRED)*</t>
    </r>
  </si>
  <si>
    <r>
      <t xml:space="preserve">In which year did your institution start a development/fundraising program? </t>
    </r>
    <r>
      <rPr>
        <sz val="12"/>
        <color rgb="FFFF0000"/>
        <rFont val="Calibri"/>
        <family val="2"/>
        <scheme val="minor"/>
      </rPr>
      <t>(REQUIRED)*</t>
    </r>
  </si>
  <si>
    <r>
      <t xml:space="preserve">To whom does the Director of Development report? </t>
    </r>
    <r>
      <rPr>
        <sz val="12"/>
        <color rgb="FFFF0000"/>
        <rFont val="Calibri"/>
        <family val="2"/>
        <scheme val="minor"/>
      </rPr>
      <t>(REQUIRED)*</t>
    </r>
  </si>
  <si>
    <r>
      <t>Do you have any overseas offices (including staff) responsible for local fundraising?</t>
    </r>
    <r>
      <rPr>
        <sz val="12"/>
        <color rgb="FFFF0000"/>
        <rFont val="Calibri"/>
        <family val="2"/>
        <scheme val="minor"/>
      </rPr>
      <t xml:space="preserve"> (REQUIRED)*</t>
    </r>
  </si>
  <si>
    <r>
      <t xml:space="preserve">If you do have any overseas offices (including staff) responsible for local fundraising, then please state in which countries they are located. </t>
    </r>
    <r>
      <rPr>
        <sz val="12"/>
        <color rgb="FFFF0000"/>
        <rFont val="Calibri"/>
        <family val="2"/>
        <scheme val="minor"/>
      </rPr>
      <t>(REQUIRED)*</t>
    </r>
  </si>
  <si>
    <r>
      <t xml:space="preserve">Is your institution engaged in clinical medicine? </t>
    </r>
    <r>
      <rPr>
        <sz val="12"/>
        <color rgb="FFFF0000"/>
        <rFont val="Calibri"/>
        <family val="2"/>
        <scheme val="minor"/>
      </rPr>
      <t>(REQUIRED)*</t>
    </r>
  </si>
  <si>
    <t>A text field</t>
  </si>
  <si>
    <t>Please enter a valid email address</t>
  </si>
  <si>
    <t>CEO</t>
  </si>
  <si>
    <t>Deputy Vice-Chancellor or similar</t>
  </si>
  <si>
    <t>Pro Vice-Chancellor or similar</t>
  </si>
  <si>
    <t>Registrar/ Secretary</t>
  </si>
  <si>
    <t>Board/ Foundation</t>
  </si>
  <si>
    <t>Director of Advancement/ External Relations/ Marketing/ Corporate Affairs</t>
  </si>
  <si>
    <t>Other</t>
  </si>
  <si>
    <t>A-1: Institution's name</t>
  </si>
  <si>
    <t>A-7: To whom does the Director of Development report?</t>
  </si>
  <si>
    <t>Select from the drop-down list</t>
  </si>
  <si>
    <t>A-8: Do you have any overseas offices (including staff) responsible for local fundraising?</t>
  </si>
  <si>
    <t>A-10: Is your institution engaged in clinical medicine?</t>
  </si>
  <si>
    <t>A-11</t>
  </si>
  <si>
    <r>
      <t>In what currency will you be reporting your answers? (</t>
    </r>
    <r>
      <rPr>
        <sz val="12"/>
        <color rgb="FFFF0000"/>
        <rFont val="Calibri"/>
        <family val="2"/>
        <scheme val="minor"/>
      </rPr>
      <t>REQUIRED</t>
    </r>
    <r>
      <rPr>
        <sz val="12"/>
        <color theme="1"/>
        <rFont val="Calibri"/>
        <family val="2"/>
        <scheme val="minor"/>
      </rPr>
      <t>)</t>
    </r>
    <r>
      <rPr>
        <sz val="12"/>
        <color rgb="FFFF0000"/>
        <rFont val="Calibri"/>
        <family val="2"/>
        <scheme val="minor"/>
      </rPr>
      <t>*</t>
    </r>
  </si>
  <si>
    <r>
      <t xml:space="preserve">Select from the drop-down list;
</t>
    </r>
    <r>
      <rPr>
        <b/>
        <sz val="12"/>
        <color theme="1"/>
        <rFont val="Calibri"/>
        <family val="2"/>
        <scheme val="minor"/>
      </rPr>
      <t>This is a new question introduced to just keep track of which currency you are reporting your figures in.</t>
    </r>
  </si>
  <si>
    <t>A-11: In what currency will you be reporting your answers?</t>
  </si>
  <si>
    <t>Australian dollars (AUD)</t>
  </si>
  <si>
    <t>New Zealand dollars (NZD)</t>
  </si>
  <si>
    <t>Survey Sign-off and Data Sharing Agreement</t>
  </si>
  <si>
    <t>I agree</t>
  </si>
  <si>
    <t>Please enter the date in DD/MM/YYYY format</t>
  </si>
  <si>
    <t>END OF SURVEY</t>
  </si>
  <si>
    <t>I-1</t>
  </si>
  <si>
    <t>On the online platform, please click the radio-button to accept this</t>
  </si>
  <si>
    <t>I-2</t>
  </si>
  <si>
    <t>I-3</t>
  </si>
  <si>
    <t>I-2_1</t>
  </si>
  <si>
    <t>I-2_2</t>
  </si>
  <si>
    <t>I-2_3</t>
  </si>
  <si>
    <t>I-2_4</t>
  </si>
  <si>
    <t>I-2_5</t>
  </si>
  <si>
    <t>I-2_6</t>
  </si>
  <si>
    <r>
      <t xml:space="preserve">What was the total value of new funds secured by your institution in the survey year? </t>
    </r>
    <r>
      <rPr>
        <sz val="12"/>
        <color rgb="FFFF0000"/>
        <rFont val="Calibri"/>
        <family val="2"/>
        <scheme val="minor"/>
      </rPr>
      <t>(REQUIRED)*</t>
    </r>
  </si>
  <si>
    <r>
      <t xml:space="preserve">Of the new funds secured by your institution, what amount came from bequests received in the survey year? </t>
    </r>
    <r>
      <rPr>
        <sz val="12"/>
        <color rgb="FFFF0000"/>
        <rFont val="Calibri"/>
        <family val="2"/>
        <scheme val="minor"/>
      </rPr>
      <t>(REQUIRED)*</t>
    </r>
  </si>
  <si>
    <r>
      <t xml:space="preserve">What was the total value of cash income received by your institution in the survey year? (NOT pledges and EXCLUDING gifts-in-kind regardless of whether realized for cash)? </t>
    </r>
    <r>
      <rPr>
        <sz val="12"/>
        <color rgb="FFFF0000"/>
        <rFont val="Calibri"/>
        <family val="2"/>
        <scheme val="minor"/>
      </rPr>
      <t>(REQUIRED)*</t>
    </r>
  </si>
  <si>
    <r>
      <t xml:space="preserve">Of the total value of cash income received by your institution in the survey year, what was the total value of bequest cash income received? </t>
    </r>
    <r>
      <rPr>
        <sz val="12"/>
        <color rgb="FFFF0000"/>
        <rFont val="Calibri"/>
        <family val="2"/>
        <scheme val="minor"/>
      </rPr>
      <t>(REQUIRED)*</t>
    </r>
  </si>
  <si>
    <r>
      <t xml:space="preserve">What was the total equivalent cash value of gifts-in-kind received by your institution in the survey year? </t>
    </r>
    <r>
      <rPr>
        <sz val="12"/>
        <color rgb="FFFF0000"/>
        <rFont val="Calibri"/>
        <family val="2"/>
        <scheme val="minor"/>
      </rPr>
      <t>(REQUIRED)*</t>
    </r>
  </si>
  <si>
    <r>
      <t xml:space="preserve">What was the value of the largest new non-bequest confirmed gift secured by your institution in the survey year? </t>
    </r>
    <r>
      <rPr>
        <sz val="12"/>
        <color rgb="FFFF0000"/>
        <rFont val="Calibri"/>
        <family val="2"/>
        <scheme val="minor"/>
      </rPr>
      <t>(REQUIRED)*</t>
    </r>
  </si>
  <si>
    <r>
      <t xml:space="preserve">What was the source of the largest new pledge secured by your institution in the survey year? </t>
    </r>
    <r>
      <rPr>
        <sz val="12"/>
        <color rgb="FFFF0000"/>
        <rFont val="Calibri"/>
        <family val="2"/>
        <scheme val="minor"/>
      </rPr>
      <t>(REQUIRED)*</t>
    </r>
  </si>
  <si>
    <r>
      <t xml:space="preserve">What was the value of the largest cash gift received by your institution in the survey year? </t>
    </r>
    <r>
      <rPr>
        <sz val="12"/>
        <color rgb="FFFF0000"/>
        <rFont val="Calibri"/>
        <family val="2"/>
        <scheme val="minor"/>
      </rPr>
      <t>(REQUIRED)*</t>
    </r>
  </si>
  <si>
    <r>
      <t xml:space="preserve">What was the source of the largest cash gift received by your institution in the survey year? </t>
    </r>
    <r>
      <rPr>
        <sz val="12"/>
        <color rgb="FFFF0000"/>
        <rFont val="Calibri"/>
        <family val="2"/>
        <scheme val="minor"/>
      </rPr>
      <t>(REQUIRED)*</t>
    </r>
  </si>
  <si>
    <r>
      <t xml:space="preserve">How many gifts of $1,000,000 or over did you receive in the survey year as new funds? </t>
    </r>
    <r>
      <rPr>
        <sz val="12"/>
        <color theme="4"/>
        <rFont val="Calibri"/>
        <family val="2"/>
        <scheme val="minor"/>
      </rPr>
      <t>(Optional)</t>
    </r>
  </si>
  <si>
    <r>
      <t xml:space="preserve">How many gifts of $1,000,000 or over did you receive in the survey year as cash income? </t>
    </r>
    <r>
      <rPr>
        <sz val="12"/>
        <color theme="4"/>
        <rFont val="Calibri"/>
        <family val="2"/>
        <scheme val="minor"/>
      </rPr>
      <t>(Optional)</t>
    </r>
  </si>
  <si>
    <r>
      <t xml:space="preserve">What was the total value of annual fund income secured by your institution in the survey year? </t>
    </r>
    <r>
      <rPr>
        <sz val="12"/>
        <color rgb="FFFF0000"/>
        <rFont val="Calibri"/>
        <family val="2"/>
        <scheme val="minor"/>
      </rPr>
      <t>(REQUIRED)*</t>
    </r>
  </si>
  <si>
    <r>
      <t xml:space="preserve">What was the total value of annual fund income received in cash by your institution in the survey year? </t>
    </r>
    <r>
      <rPr>
        <sz val="12"/>
        <color rgb="FFFF0000"/>
        <rFont val="Calibri"/>
        <family val="2"/>
        <scheme val="minor"/>
      </rPr>
      <t>(REQUIRED)*</t>
    </r>
  </si>
  <si>
    <t>Limited to number with up to two decimal digits.</t>
  </si>
  <si>
    <t>B-7: What was the source of the largest new pledge secured by your institution in the survey year?</t>
  </si>
  <si>
    <t>Alumni bequest</t>
  </si>
  <si>
    <t>Other individual in lifetime</t>
  </si>
  <si>
    <t>Other individual bequest</t>
  </si>
  <si>
    <t>Trusts/Foundations</t>
  </si>
  <si>
    <t>Other organisation</t>
  </si>
  <si>
    <t>Not applicable</t>
  </si>
  <si>
    <t>B-9: What was the source of the largest cash gift received by your institution in the survey year?</t>
  </si>
  <si>
    <t>Limited to number with no decimal digits</t>
  </si>
  <si>
    <t>C-1</t>
  </si>
  <si>
    <t>C-1_1</t>
  </si>
  <si>
    <t>C-1_2</t>
  </si>
  <si>
    <t>C-1_3</t>
  </si>
  <si>
    <t>C-1_4</t>
  </si>
  <si>
    <t>C-1_5</t>
  </si>
  <si>
    <t>C-2</t>
  </si>
  <si>
    <r>
      <t xml:space="preserve">Of the total cash income received in B-3 how much was... </t>
    </r>
    <r>
      <rPr>
        <sz val="12"/>
        <color theme="4"/>
        <rFont val="Calibri"/>
        <family val="2"/>
        <scheme val="minor"/>
      </rPr>
      <t>(OPTIONAL)</t>
    </r>
  </si>
  <si>
    <r>
      <t xml:space="preserve">Of the total new funds secured in B-1 how much was... </t>
    </r>
    <r>
      <rPr>
        <sz val="12"/>
        <color theme="4"/>
        <rFont val="Calibri"/>
        <family val="2"/>
        <scheme val="minor"/>
      </rPr>
      <t>(OPTIONAL)</t>
    </r>
  </si>
  <si>
    <t>C-2_1</t>
  </si>
  <si>
    <t>C-2_2</t>
  </si>
  <si>
    <t>C-2_3</t>
  </si>
  <si>
    <t>C-2_4</t>
  </si>
  <si>
    <t>C-2_5</t>
  </si>
  <si>
    <t>Total</t>
  </si>
  <si>
    <t>C-1_Total</t>
  </si>
  <si>
    <t>C-2_Total</t>
  </si>
  <si>
    <t>This field will automatically populate; please do not enter any data here</t>
  </si>
  <si>
    <t>D-1</t>
  </si>
  <si>
    <r>
      <t xml:space="preserve">How much new funds secured (B-1), came from the following sources? </t>
    </r>
    <r>
      <rPr>
        <sz val="12"/>
        <color theme="4"/>
        <rFont val="Calibri"/>
        <family val="2"/>
        <scheme val="minor"/>
      </rPr>
      <t>(OPTIONAL)</t>
    </r>
  </si>
  <si>
    <t>D-2</t>
  </si>
  <si>
    <r>
      <t xml:space="preserve">How much cash income received (B-3), came from the following sources? </t>
    </r>
    <r>
      <rPr>
        <sz val="12"/>
        <color theme="4"/>
        <rFont val="Calibri"/>
        <family val="2"/>
        <scheme val="minor"/>
      </rPr>
      <t>(OPTIONAL)</t>
    </r>
  </si>
  <si>
    <t>D-1_Total</t>
  </si>
  <si>
    <t>D-2_Total</t>
  </si>
  <si>
    <t>E-2</t>
  </si>
  <si>
    <t>E-1</t>
  </si>
  <si>
    <t>E-1_Total</t>
  </si>
  <si>
    <t>E-2_Total</t>
  </si>
  <si>
    <t>D-1_1</t>
  </si>
  <si>
    <t>D-1_2</t>
  </si>
  <si>
    <t>D-1_3</t>
  </si>
  <si>
    <t>D-1_4</t>
  </si>
  <si>
    <t>D-1_5</t>
  </si>
  <si>
    <t>D-2_1</t>
  </si>
  <si>
    <t>D-2_2</t>
  </si>
  <si>
    <t>D-2_3</t>
  </si>
  <si>
    <t>D-2_4</t>
  </si>
  <si>
    <t>D-2_5</t>
  </si>
  <si>
    <t>E-2_1</t>
  </si>
  <si>
    <t>E-1_1</t>
  </si>
  <si>
    <t>E-1_2</t>
  </si>
  <si>
    <t>E-1_3</t>
  </si>
  <si>
    <t>E-1_4</t>
  </si>
  <si>
    <t>E-1_5</t>
  </si>
  <si>
    <t>E-1_6</t>
  </si>
  <si>
    <t>E-2_2</t>
  </si>
  <si>
    <t>E-2_3</t>
  </si>
  <si>
    <t>E-2_4</t>
  </si>
  <si>
    <t>E-2_5</t>
  </si>
  <si>
    <t>E-2_6</t>
  </si>
  <si>
    <r>
      <t xml:space="preserve">How many donors gave your institution new funds secured in the survey year that fall into one of the following contribution level categories? </t>
    </r>
    <r>
      <rPr>
        <sz val="12"/>
        <color theme="4"/>
        <rFont val="Calibri"/>
        <family val="2"/>
        <scheme val="minor"/>
      </rPr>
      <t>(OPTIONAL)</t>
    </r>
  </si>
  <si>
    <r>
      <t xml:space="preserve">How many donors gave your institution total cash contributions that fall into one of the following categories? </t>
    </r>
    <r>
      <rPr>
        <sz val="12"/>
        <color theme="4"/>
        <rFont val="Calibri"/>
        <family val="2"/>
        <scheme val="minor"/>
      </rPr>
      <t>(OPTIONAL)</t>
    </r>
  </si>
  <si>
    <r>
      <t xml:space="preserve">What is total number of alumni that your institution had in the survey year? </t>
    </r>
    <r>
      <rPr>
        <sz val="12"/>
        <color rgb="FFFF0000"/>
        <rFont val="Calibri"/>
        <family val="2"/>
        <scheme val="minor"/>
      </rPr>
      <t>(REQUIRED)*</t>
    </r>
  </si>
  <si>
    <r>
      <t xml:space="preserve">From F-1 above, what was the total number of contactable alumni your institution had in the survey year? </t>
    </r>
    <r>
      <rPr>
        <sz val="12"/>
        <color rgb="FFFF0000"/>
        <rFont val="Calibri"/>
        <family val="2"/>
        <scheme val="minor"/>
      </rPr>
      <t>(REQUIRED)*</t>
    </r>
  </si>
  <si>
    <r>
      <t>What was the total number of alumni donors your institution had in the survey year (including those that made a pledge payment)?</t>
    </r>
    <r>
      <rPr>
        <sz val="12"/>
        <color rgb="FFFF0000"/>
        <rFont val="Calibri"/>
        <family val="2"/>
        <scheme val="minor"/>
      </rPr>
      <t xml:space="preserve"> (REQUIRED)*</t>
    </r>
  </si>
  <si>
    <r>
      <t xml:space="preserve">What was the total number of donors (alumni, other individuals and organisations) who made a gift for any purpose (including pledge payment) to your institution in the survey year? </t>
    </r>
    <r>
      <rPr>
        <sz val="12"/>
        <color rgb="FFFF0000"/>
        <rFont val="Calibri"/>
        <family val="2"/>
        <scheme val="minor"/>
      </rPr>
      <t>(REQUIRED)*</t>
    </r>
  </si>
  <si>
    <r>
      <t xml:space="preserve">How many new bequest intentions were confirmed in the survey year? </t>
    </r>
    <r>
      <rPr>
        <sz val="12"/>
        <color rgb="FFFF0000"/>
        <rFont val="Calibri"/>
        <family val="2"/>
        <scheme val="minor"/>
      </rPr>
      <t>(REQUIRED)*</t>
    </r>
  </si>
  <si>
    <r>
      <t xml:space="preserve">How many bequests were the source of contributions to new funds secured in the survey year? </t>
    </r>
    <r>
      <rPr>
        <sz val="12"/>
        <color theme="4"/>
        <rFont val="Calibri"/>
        <family val="2"/>
        <scheme val="minor"/>
      </rPr>
      <t>(OPTIONAL)</t>
    </r>
  </si>
  <si>
    <r>
      <t xml:space="preserve">How many bequests were the source of contributions to cash income received in the survey year? </t>
    </r>
    <r>
      <rPr>
        <sz val="12"/>
        <color theme="4"/>
        <rFont val="Calibri"/>
        <family val="2"/>
        <scheme val="minor"/>
      </rPr>
      <t>(OPTIONAL)</t>
    </r>
  </si>
  <si>
    <t>Basic check NOT cleared: FALSE; please check your data (Note: These will populate only if any data is filled-in)</t>
  </si>
  <si>
    <r>
      <t xml:space="preserve">As at December of the survey year, were you in a capital campaign (including a quiet phase) for the institution as a whole? </t>
    </r>
    <r>
      <rPr>
        <sz val="12"/>
        <color rgb="FFFF0000"/>
        <rFont val="Calibri"/>
        <family val="2"/>
        <scheme val="minor"/>
      </rPr>
      <t>(REQUIRED)*</t>
    </r>
  </si>
  <si>
    <r>
      <t>If you were in a capital campaign as at December of the survey year, what was the financial target of the campaign?</t>
    </r>
    <r>
      <rPr>
        <sz val="12"/>
        <color rgb="FFFF0000"/>
        <rFont val="Calibri"/>
        <family val="2"/>
        <scheme val="minor"/>
      </rPr>
      <t xml:space="preserve"> (REQUIRED)*</t>
    </r>
  </si>
  <si>
    <r>
      <t xml:space="preserve">How long (i.e. number of years) do you expect the public phase of the campaign to be? </t>
    </r>
    <r>
      <rPr>
        <sz val="12"/>
        <color rgb="FFFF0000"/>
        <rFont val="Calibri"/>
        <family val="2"/>
        <scheme val="minor"/>
      </rPr>
      <t>(REQUIRED)*</t>
    </r>
  </si>
  <si>
    <r>
      <t xml:space="preserve">What percentage of the target had you achieved or do you expect to achieve before going public? </t>
    </r>
    <r>
      <rPr>
        <sz val="12"/>
        <color rgb="FFFF0000"/>
        <rFont val="Calibri"/>
        <family val="2"/>
        <scheme val="minor"/>
      </rPr>
      <t>(REQUIRED)*</t>
    </r>
  </si>
  <si>
    <t>G-1: As at December of the survey year, were you in a capital campaign (including a quiet phase) for the institution as a whole?</t>
  </si>
  <si>
    <r>
      <t xml:space="preserve">Select from the drop-down list
</t>
    </r>
    <r>
      <rPr>
        <b/>
        <sz val="12"/>
        <color theme="1"/>
        <rFont val="Calibri"/>
        <family val="2"/>
        <scheme val="minor"/>
      </rPr>
      <t>NOTE: If your response to G-1 is 'No', then G-2, G-3 and G-4 will not be asked.</t>
    </r>
  </si>
  <si>
    <t>Select from the drop-down list
NOTE: If your response to A-8 is 'No', then 
A-9 will not be displayed.</t>
  </si>
  <si>
    <r>
      <t xml:space="preserve">A text field
</t>
    </r>
    <r>
      <rPr>
        <b/>
        <sz val="12"/>
        <color theme="1"/>
        <rFont val="Calibri"/>
        <family val="2"/>
        <scheme val="minor"/>
      </rPr>
      <t>NOTE: This question will be displayed IF you responded 'Yes' to question A-8, else it will NOT be displayed</t>
    </r>
  </si>
  <si>
    <r>
      <t xml:space="preserve">The senior most Advancement professional at my institution has reviewed and signed off on the reported data.  </t>
    </r>
    <r>
      <rPr>
        <sz val="12"/>
        <color rgb="FFFF0000"/>
        <rFont val="Calibri"/>
        <family val="2"/>
        <scheme val="minor"/>
      </rPr>
      <t>(REQUIRED)*</t>
    </r>
  </si>
  <si>
    <r>
      <t xml:space="preserve">Data Sharing Agreement </t>
    </r>
    <r>
      <rPr>
        <sz val="12"/>
        <color rgb="FFFF0000"/>
        <rFont val="Calibri"/>
        <family val="2"/>
        <scheme val="minor"/>
      </rPr>
      <t>(REQUIRED)*</t>
    </r>
  </si>
  <si>
    <r>
      <t>Name of Institution</t>
    </r>
    <r>
      <rPr>
        <sz val="12"/>
        <color rgb="FFFF0000"/>
        <rFont val="Calibri"/>
        <family val="2"/>
        <scheme val="minor"/>
      </rPr>
      <t>*</t>
    </r>
  </si>
  <si>
    <r>
      <t>First Name</t>
    </r>
    <r>
      <rPr>
        <sz val="12"/>
        <color rgb="FFFF0000"/>
        <rFont val="Calibri"/>
        <family val="2"/>
        <scheme val="minor"/>
      </rPr>
      <t>*</t>
    </r>
  </si>
  <si>
    <r>
      <t>Last Name</t>
    </r>
    <r>
      <rPr>
        <sz val="12"/>
        <color rgb="FFFF0000"/>
        <rFont val="Calibri"/>
        <family val="2"/>
        <scheme val="minor"/>
      </rPr>
      <t>*</t>
    </r>
  </si>
  <si>
    <r>
      <t>Email Address</t>
    </r>
    <r>
      <rPr>
        <sz val="12"/>
        <color rgb="FFFF0000"/>
        <rFont val="Calibri"/>
        <family val="2"/>
        <scheme val="minor"/>
      </rPr>
      <t>*</t>
    </r>
  </si>
  <si>
    <r>
      <t>Postition</t>
    </r>
    <r>
      <rPr>
        <sz val="12"/>
        <color rgb="FFFF0000"/>
        <rFont val="Calibri"/>
        <family val="2"/>
        <scheme val="minor"/>
      </rPr>
      <t>*</t>
    </r>
  </si>
  <si>
    <r>
      <t>Date (DD/MM/YYYY)</t>
    </r>
    <r>
      <rPr>
        <sz val="12"/>
        <color rgb="FFFF0000"/>
        <rFont val="Calibri"/>
        <family val="2"/>
        <scheme val="minor"/>
      </rPr>
      <t>*</t>
    </r>
  </si>
  <si>
    <r>
      <t xml:space="preserve">Limited to number with up to two decimal digits.
</t>
    </r>
    <r>
      <rPr>
        <b/>
        <sz val="12"/>
        <color theme="1"/>
        <rFont val="Calibri"/>
        <family val="2"/>
        <scheme val="minor"/>
      </rPr>
      <t>NOTE: This question will be displayed IF you responded 'Yes' to question G-1, else it will NOT be displayed</t>
    </r>
  </si>
  <si>
    <r>
      <t xml:space="preserve">Limited to number with no decimal digits
</t>
    </r>
    <r>
      <rPr>
        <b/>
        <sz val="12"/>
        <color theme="1"/>
        <rFont val="Calibri"/>
        <family val="2"/>
        <scheme val="minor"/>
      </rPr>
      <t>NOTE: This question will be displayed IF you responded 'Yes' to question G-1, else it will NOT be displayed</t>
    </r>
  </si>
  <si>
    <r>
      <t xml:space="preserve">Limited to number with up to two decimal digits.
</t>
    </r>
    <r>
      <rPr>
        <b/>
        <sz val="12"/>
        <color theme="1"/>
        <rFont val="Calibri"/>
        <family val="2"/>
        <scheme val="minor"/>
      </rPr>
      <t>NOTE: This question will be displayed IF you responded 'Yes' to question G-1, else it will NOT be displayed
Please enter a whole number up to two decimal spaces with no commas or alpha-numeric characters like "10k". For e.g. enter 53.36% or 53.36 per cent as 53.36</t>
    </r>
  </si>
  <si>
    <t>Select your institution name from the drop-down list
NOTE: Your answer to this question will not be included in the benchmarking reports and will not be shared with other participating institutions.</t>
  </si>
  <si>
    <t>A text field
NOTE: Your answer to this question will not be included in the benchmarking reports and will not be shared with other participating institutions.</t>
  </si>
  <si>
    <t>Please enter a valid email address
NOTE: Your answer to this question will not be included in the benchmarking reports and will not be shared with other participating institutions.</t>
  </si>
  <si>
    <r>
      <t>What were the fundraising STAFF costs of your institution in the survey year?</t>
    </r>
    <r>
      <rPr>
        <sz val="12"/>
        <color rgb="FFFF0000"/>
        <rFont val="Calibri"/>
        <family val="2"/>
        <scheme val="minor"/>
      </rPr>
      <t xml:space="preserve"> (REQUIRED)*</t>
    </r>
  </si>
  <si>
    <r>
      <t xml:space="preserve">What were the fundraising NON-STAFF costs for your institution in the survey year? </t>
    </r>
    <r>
      <rPr>
        <sz val="12"/>
        <color rgb="FFFF0000"/>
        <rFont val="Calibri"/>
        <family val="2"/>
        <scheme val="minor"/>
      </rPr>
      <t>(REQUIRED)*</t>
    </r>
  </si>
  <si>
    <r>
      <t xml:space="preserve">What were the TOTAL fundraising costs of your institution in the survey year? </t>
    </r>
    <r>
      <rPr>
        <sz val="12"/>
        <color rgb="FFFF0000"/>
        <rFont val="Calibri"/>
        <family val="2"/>
        <scheme val="minor"/>
      </rPr>
      <t>(REQUIRED)*</t>
    </r>
  </si>
  <si>
    <r>
      <t xml:space="preserve">What were the alumni relations STAFF costs of your institution in the survey year? </t>
    </r>
    <r>
      <rPr>
        <sz val="12"/>
        <color rgb="FFFF0000"/>
        <rFont val="Calibri"/>
        <family val="2"/>
        <scheme val="minor"/>
      </rPr>
      <t>(REQUIRED)*</t>
    </r>
  </si>
  <si>
    <r>
      <t xml:space="preserve">What were the alumni relations NON-STAFF costs of your institution in the survey year? </t>
    </r>
    <r>
      <rPr>
        <sz val="12"/>
        <color rgb="FFFF0000"/>
        <rFont val="Calibri"/>
        <family val="2"/>
        <scheme val="minor"/>
      </rPr>
      <t>(REQUIRED)*</t>
    </r>
  </si>
  <si>
    <r>
      <t>What were the TOTAL alumni relations costs for your institution in the survey year?</t>
    </r>
    <r>
      <rPr>
        <sz val="12"/>
        <color rgb="FFFF0000"/>
        <rFont val="Calibri"/>
        <family val="2"/>
        <scheme val="minor"/>
      </rPr>
      <t xml:space="preserve"> (REQUIRED)*</t>
    </r>
  </si>
  <si>
    <r>
      <t>What were the total production and distribution costs for the alumni magazine for your institution in the survey year?</t>
    </r>
    <r>
      <rPr>
        <sz val="12"/>
        <color rgb="FFFF0000"/>
        <rFont val="Calibri"/>
        <family val="2"/>
        <scheme val="minor"/>
      </rPr>
      <t xml:space="preserve"> (REQUIRED)*</t>
    </r>
  </si>
  <si>
    <r>
      <t xml:space="preserve">How many FTE staff worked mainly on fundraising at your institution in the survey year? </t>
    </r>
    <r>
      <rPr>
        <sz val="12"/>
        <color rgb="FFFF0000"/>
        <rFont val="Calibri"/>
        <family val="2"/>
        <scheme val="minor"/>
      </rPr>
      <t>(REQUIRED)*</t>
    </r>
  </si>
  <si>
    <r>
      <t xml:space="preserve">How many FTE staff worked mainly on alumni relations at your institution in the survey year? </t>
    </r>
    <r>
      <rPr>
        <sz val="12"/>
        <color rgb="FFFF0000"/>
        <rFont val="Calibri"/>
        <family val="2"/>
        <scheme val="minor"/>
      </rPr>
      <t>(REQUIRED)*</t>
    </r>
  </si>
  <si>
    <r>
      <t xml:space="preserve">What was the total institutional expenditure in the survey year? </t>
    </r>
    <r>
      <rPr>
        <sz val="12"/>
        <color rgb="FFFF0000"/>
        <rFont val="Calibri"/>
        <family val="2"/>
        <scheme val="minor"/>
      </rPr>
      <t>(REQUIRED)*</t>
    </r>
  </si>
  <si>
    <t>H-11</t>
  </si>
  <si>
    <r>
      <t xml:space="preserve">How many of the alumni relations staff reported in H-10 were: </t>
    </r>
    <r>
      <rPr>
        <sz val="12"/>
        <color rgb="FFFF0000"/>
        <rFont val="Calibri"/>
        <family val="2"/>
        <scheme val="minor"/>
      </rPr>
      <t>(REQUIRED)*</t>
    </r>
  </si>
  <si>
    <t>H-11_1</t>
  </si>
  <si>
    <t>H-11_2</t>
  </si>
  <si>
    <t>H-11_Total</t>
  </si>
  <si>
    <t>H-9</t>
  </si>
  <si>
    <r>
      <t xml:space="preserve">How many of the fundraising staff reported in H-8 above were: </t>
    </r>
    <r>
      <rPr>
        <sz val="12"/>
        <color rgb="FFFF0000"/>
        <rFont val="Calibri"/>
        <family val="2"/>
        <scheme val="minor"/>
      </rPr>
      <t>(REQUIRED)*</t>
    </r>
  </si>
  <si>
    <t>H-9_1</t>
  </si>
  <si>
    <t>H-9_2</t>
  </si>
  <si>
    <t>H-9_Total</t>
  </si>
  <si>
    <t>B-1 = (C-1_1 + C-1_2 + C-1_3 + C-1_4 + C-1_5)</t>
  </si>
  <si>
    <t>B-3 = (C-2_1 + C-2_2 + C-2_3 + C-2_4 + C-2_5)</t>
  </si>
  <si>
    <t>B-1 = (D-1_1 + D-1_2 + D-1_3 + D-1_4 + D-1_5)</t>
  </si>
  <si>
    <t>B-3 = (D-2_1 + D-2_2 + D-2_3 + D-2_4 + D-2_5)</t>
  </si>
  <si>
    <t>(D-1_1 + D-1_2 + D-1_3 + D-1_4 + D-1_5) &gt;= B-6</t>
  </si>
  <si>
    <t>(D-2_1 + D-2_2 + D-2_3 + D-2_4 + D-2_5) &gt;= B-8</t>
  </si>
  <si>
    <t>If (H-9_1 + H-9_2) &gt;0 means that H-4&gt;0</t>
  </si>
  <si>
    <t>If H-4 &gt;0 means that 
(H-9_1 + H-9_2)&gt;0</t>
  </si>
  <si>
    <t>H-8 = (H-9_1 + H-9_2)</t>
  </si>
  <si>
    <t>H-10 = (H-11_1 + H-11_2)</t>
  </si>
  <si>
    <t>B-2 bequests secured as new funds should be greater than or equal to B-4 bequests received as cash income</t>
  </si>
  <si>
    <t>Sum of H-3 total fundraising costs, H-6 total alumni relations costs and H-7 total alumni relations magazine costs should be less than H-12 total institutional expenditure</t>
  </si>
  <si>
    <t>H-12 &gt; (H-3 + H-6 + H-7)</t>
  </si>
  <si>
    <t>H-3 total fundraising costs should be less than H-12 total institutional expenditure</t>
  </si>
  <si>
    <t>H-6 total alumni relations costs should be less than H-12 total institutional expenditure</t>
  </si>
  <si>
    <t>H-7 total alumni relations magazine costs should be less than H-12 total institutional expenditure</t>
  </si>
  <si>
    <t>H-12 &gt; H-7</t>
  </si>
  <si>
    <t>H-12 &gt; H-3</t>
  </si>
  <si>
    <t>H-12 &gt; H-6</t>
  </si>
  <si>
    <t>Is there a validation/query associated with this question? Yes/ No</t>
  </si>
  <si>
    <t>Please rename this file by supplementing with your institution name.</t>
  </si>
  <si>
    <r>
      <t xml:space="preserve">I have read and signed the CASE Support of Education Survey, Australia and New Zealand, 2022. </t>
    </r>
    <r>
      <rPr>
        <sz val="12"/>
        <color rgb="FFFF0000"/>
        <rFont val="Calibri"/>
        <family val="2"/>
        <scheme val="minor"/>
      </rPr>
      <t>(REQUIRED)*</t>
    </r>
  </si>
  <si>
    <t>CASE Support of Education Survey, Australia and New Zealand, 2022
(survey data for January to December 2021)</t>
  </si>
  <si>
    <t>Please contact fsouth@case.org if you have any issues or questions</t>
  </si>
  <si>
    <t>REQUIRED* questions are marked with REQUIRED* OR * or * - both in this worksheet and on the online platform and cannot be left blank on the online survey platform. If for any reason you cannot provide this information - do contact Fiona South to ask how to proceed.</t>
  </si>
  <si>
    <t>Please provide all information for REQUIRED* questions. However, in case your data is not ready at that particular moment, you may enter
 -99 (yes, a negative number)
as a temporary placeholder response to allow you to skip the required question and proceed with filling in your responses. However, this may not work for questions that have validations built in. For any such issue, do contact Fiona South at the email ID mentioned below. Also, in case you do submit your survey with a -99 response to any required question, do email and let Fiona know the reason for doing so.</t>
  </si>
  <si>
    <t>We have created three documents (2022 Survey Guidance Document, 2022 Reporting Rules for Advancement, 2022 Survey Validation Worksheet) to assist you in compiling your response; these can be downloaded by (a) clicking the links in your email containing your survey link or
(b) once you have clicked on your personalised survey link page, you will find these documents linked under the' Read This Before Starting' section or
(c) from the CASE Support of Education Survey, Australia and New Zealand webpage (located at https://www.case.org/resources/case-support-education-survey-australia-and-new-zealand)</t>
  </si>
  <si>
    <t>Limited to a number between 1800 and 2021 with no decimal digits
Do NOT enter any commas or decimals or alpha-numeric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</si>
</sst>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name val="Arial"/>
      <family val="2"/>
    </font>
    <font>
      <sz val="10"/>
      <name val="Calibri"/>
      <family val="2"/>
      <scheme val="minor"/>
    </font>
    <font>
      <b/>
      <sz val="26"/>
      <color theme="1"/>
      <name val="Calibri"/>
      <family val="2"/>
      <scheme val="minor"/>
    </font>
    <font>
      <b/>
      <sz val="12"/>
      <color theme="1"/>
      <name val="Calibri"/>
      <family val="2"/>
      <scheme val="minor"/>
    </font>
    <font>
      <b/>
      <sz val="12"/>
      <color rgb="FF000000"/>
      <name val="Calibri"/>
      <family val="2"/>
      <scheme val="minor"/>
    </font>
    <font>
      <sz val="14"/>
      <name val="Calibri"/>
      <family val="2"/>
      <scheme val="minor"/>
    </font>
    <font>
      <sz val="14"/>
      <color theme="1"/>
      <name val="Calibri"/>
      <family val="2"/>
      <scheme val="minor"/>
    </font>
    <font>
      <sz val="12"/>
      <color theme="1"/>
      <name val="Calibri"/>
      <family val="2"/>
      <scheme val="minor"/>
    </font>
    <font>
      <u/>
      <sz val="12"/>
      <color theme="1"/>
      <name val="Calibri"/>
      <family val="2"/>
      <scheme val="minor"/>
    </font>
    <font>
      <sz val="12"/>
      <color rgb="FFFF0000"/>
      <name val="Calibri"/>
      <family val="2"/>
      <scheme val="minor"/>
    </font>
    <font>
      <sz val="12"/>
      <color theme="4"/>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s>
  <borders count="1">
    <border>
      <left/>
      <right/>
      <top/>
      <bottom/>
      <diagonal/>
    </border>
  </borders>
  <cellStyleXfs count="2">
    <xf numFmtId="0" fontId="0" fillId="0" borderId="0"/>
    <xf numFmtId="0" fontId="2" fillId="0" borderId="0"/>
  </cellStyleXfs>
  <cellXfs count="60">
    <xf numFmtId="0" fontId="0" fillId="0" borderId="0" xfId="0"/>
    <xf numFmtId="0" fontId="0" fillId="0" borderId="0" xfId="0" applyAlignment="1">
      <alignment vertical="center"/>
    </xf>
    <xf numFmtId="0" fontId="3" fillId="0" borderId="0" xfId="1" applyFont="1" applyFill="1" applyAlignment="1">
      <alignment horizontal="center" vertical="center"/>
    </xf>
    <xf numFmtId="0" fontId="4" fillId="0" borderId="0" xfId="1" applyFont="1" applyFill="1" applyAlignment="1">
      <alignment vertical="center" wrapText="1"/>
    </xf>
    <xf numFmtId="0" fontId="3" fillId="0" borderId="0" xfId="1" applyFont="1" applyFill="1"/>
    <xf numFmtId="0" fontId="3" fillId="0" borderId="0" xfId="1" applyFont="1" applyFill="1" applyAlignment="1">
      <alignment wrapText="1"/>
    </xf>
    <xf numFmtId="0" fontId="0" fillId="0" borderId="0" xfId="0" applyBorder="1" applyAlignment="1">
      <alignment vertical="center" wrapText="1"/>
    </xf>
    <xf numFmtId="0" fontId="1" fillId="4"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6" fillId="4"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7" fillId="2" borderId="0" xfId="1" applyFont="1" applyFill="1" applyAlignment="1">
      <alignment horizontal="center" vertical="center"/>
    </xf>
    <xf numFmtId="0" fontId="7" fillId="2" borderId="0" xfId="1" applyFont="1" applyFill="1" applyAlignment="1">
      <alignment vertical="center" wrapText="1"/>
    </xf>
    <xf numFmtId="0" fontId="7" fillId="0" borderId="0" xfId="1" applyFont="1" applyFill="1" applyAlignment="1">
      <alignment horizontal="center" vertical="center"/>
    </xf>
    <xf numFmtId="0" fontId="7" fillId="0" borderId="0" xfId="1" applyFont="1" applyFill="1" applyAlignment="1">
      <alignment vertical="center" wrapText="1"/>
    </xf>
    <xf numFmtId="0" fontId="7" fillId="0" borderId="0" xfId="1" applyFont="1" applyFill="1" applyAlignment="1">
      <alignment horizontal="right" vertical="center"/>
    </xf>
    <xf numFmtId="0" fontId="7" fillId="0" borderId="0" xfId="1" applyFont="1" applyFill="1" applyAlignment="1">
      <alignment wrapText="1"/>
    </xf>
    <xf numFmtId="0" fontId="7" fillId="0" borderId="0" xfId="1" applyFont="1" applyFill="1" applyAlignment="1">
      <alignment vertical="center"/>
    </xf>
    <xf numFmtId="0" fontId="7" fillId="0" borderId="0" xfId="1" applyFont="1" applyFill="1"/>
    <xf numFmtId="0" fontId="8" fillId="0" borderId="0" xfId="1" applyFont="1" applyFill="1" applyAlignment="1">
      <alignment wrapText="1"/>
    </xf>
    <xf numFmtId="0" fontId="9" fillId="0" borderId="0" xfId="0" applyFont="1" applyBorder="1" applyAlignment="1">
      <alignment horizontal="center" vertical="center"/>
    </xf>
    <xf numFmtId="0" fontId="9" fillId="0" borderId="0" xfId="0" applyFont="1" applyBorder="1" applyAlignment="1">
      <alignment vertical="center"/>
    </xf>
    <xf numFmtId="0" fontId="5" fillId="4" borderId="0" xfId="0" applyFont="1" applyFill="1" applyBorder="1" applyAlignment="1">
      <alignment horizontal="center" vertical="center" wrapText="1"/>
    </xf>
    <xf numFmtId="0" fontId="9" fillId="0" borderId="0" xfId="0" applyFont="1" applyBorder="1" applyAlignment="1">
      <alignment vertical="center" wrapText="1"/>
    </xf>
    <xf numFmtId="0" fontId="5" fillId="3" borderId="0"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9" fillId="2" borderId="0" xfId="0" applyFont="1" applyFill="1" applyBorder="1" applyAlignment="1">
      <alignment horizontal="center" vertical="center"/>
    </xf>
    <xf numFmtId="0" fontId="9" fillId="0" borderId="0" xfId="0" applyFont="1" applyBorder="1" applyAlignment="1">
      <alignment horizontal="left" vertical="center" wrapText="1"/>
    </xf>
    <xf numFmtId="49" fontId="9" fillId="0" borderId="0" xfId="0" applyNumberFormat="1" applyFont="1" applyFill="1" applyBorder="1" applyAlignment="1">
      <alignment vertical="center"/>
    </xf>
    <xf numFmtId="0" fontId="9" fillId="6" borderId="0" xfId="0" applyFont="1" applyFill="1" applyBorder="1" applyAlignment="1">
      <alignment horizontal="left" vertical="center" wrapText="1"/>
    </xf>
    <xf numFmtId="0" fontId="9" fillId="7" borderId="0" xfId="0" applyFont="1" applyFill="1" applyBorder="1" applyAlignment="1">
      <alignment vertical="center" wrapText="1"/>
    </xf>
    <xf numFmtId="0" fontId="11" fillId="0" borderId="0" xfId="0" applyFont="1" applyBorder="1" applyAlignment="1">
      <alignment horizontal="left" vertical="center" wrapText="1"/>
    </xf>
    <xf numFmtId="0" fontId="5" fillId="0" borderId="0" xfId="0" applyFont="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7" borderId="0" xfId="0" applyFont="1" applyFill="1" applyBorder="1" applyAlignment="1">
      <alignment horizontal="center" vertical="center"/>
    </xf>
    <xf numFmtId="0" fontId="9" fillId="0" borderId="0" xfId="0" applyFont="1" applyBorder="1" applyAlignment="1">
      <alignment horizontal="right" vertical="center"/>
    </xf>
    <xf numFmtId="0" fontId="5" fillId="2" borderId="0" xfId="0" applyFont="1" applyFill="1" applyAlignment="1">
      <alignment horizontal="center" vertical="center" wrapText="1"/>
    </xf>
    <xf numFmtId="49" fontId="5" fillId="2" borderId="0" xfId="0" applyNumberFormat="1" applyFont="1" applyFill="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1" fontId="9" fillId="0" borderId="0" xfId="0" applyNumberFormat="1" applyFont="1" applyAlignment="1">
      <alignment vertical="center" wrapText="1"/>
    </xf>
    <xf numFmtId="2" fontId="9" fillId="0" borderId="0" xfId="0" applyNumberFormat="1" applyFont="1" applyAlignment="1">
      <alignment vertical="center" wrapText="1"/>
    </xf>
    <xf numFmtId="1" fontId="9" fillId="6" borderId="0" xfId="0" applyNumberFormat="1" applyFont="1" applyFill="1" applyAlignment="1">
      <alignment vertical="center" wrapText="1"/>
    </xf>
    <xf numFmtId="49" fontId="9" fillId="2" borderId="0" xfId="0" applyNumberFormat="1" applyFont="1" applyFill="1" applyAlignment="1">
      <alignment horizontal="center" vertical="center" wrapText="1"/>
    </xf>
    <xf numFmtId="2" fontId="9" fillId="6" borderId="0" xfId="0" applyNumberFormat="1" applyFont="1" applyFill="1" applyAlignment="1">
      <alignment vertical="center" wrapText="1"/>
    </xf>
    <xf numFmtId="4" fontId="11" fillId="2" borderId="0" xfId="0" applyNumberFormat="1" applyFont="1" applyFill="1" applyAlignment="1">
      <alignment vertical="center" wrapText="1"/>
    </xf>
    <xf numFmtId="0" fontId="9" fillId="7" borderId="0" xfId="0" applyFont="1" applyFill="1" applyAlignment="1">
      <alignment vertical="center" wrapText="1"/>
    </xf>
    <xf numFmtId="1" fontId="9" fillId="0" borderId="0" xfId="0" applyNumberFormat="1" applyFont="1" applyFill="1" applyAlignment="1">
      <alignment vertical="center" wrapText="1"/>
    </xf>
    <xf numFmtId="2" fontId="9" fillId="0" borderId="0" xfId="0" applyNumberFormat="1" applyFont="1" applyFill="1" applyAlignment="1">
      <alignment vertical="center" wrapText="1"/>
    </xf>
    <xf numFmtId="49" fontId="9" fillId="0" borderId="0" xfId="0" applyNumberFormat="1" applyFont="1" applyAlignment="1">
      <alignment vertical="center" wrapText="1"/>
    </xf>
    <xf numFmtId="0" fontId="9" fillId="2" borderId="0" xfId="0" applyFont="1" applyFill="1" applyAlignment="1">
      <alignment vertical="center" wrapText="1"/>
    </xf>
    <xf numFmtId="14" fontId="9" fillId="0" borderId="0" xfId="0" applyNumberFormat="1" applyFont="1" applyAlignment="1">
      <alignment vertical="center" wrapText="1"/>
    </xf>
    <xf numFmtId="0" fontId="9" fillId="0" borderId="0" xfId="0" applyFont="1" applyAlignment="1">
      <alignment horizontal="right" vertical="center" wrapText="1"/>
    </xf>
    <xf numFmtId="0" fontId="9" fillId="2" borderId="0" xfId="0" applyFont="1" applyFill="1" applyAlignment="1">
      <alignment horizontal="center" vertical="center" wrapText="1"/>
    </xf>
  </cellXfs>
  <cellStyles count="2">
    <cellStyle name="Normal" xfId="0" builtinId="0"/>
    <cellStyle name="Normal 2" xfId="1" xr:uid="{70ADBF34-B406-4C8D-ABA5-25D23EC98BB1}"/>
  </cellStyles>
  <dxfs count="202">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1066800</xdr:rowOff>
    </xdr:from>
    <xdr:to>
      <xdr:col>0</xdr:col>
      <xdr:colOff>1371600</xdr:colOff>
      <xdr:row>0</xdr:row>
      <xdr:rowOff>1295400</xdr:rowOff>
    </xdr:to>
    <xdr:pic>
      <xdr:nvPicPr>
        <xdr:cNvPr id="3" name="Picture 2">
          <a:extLst>
            <a:ext uri="{FF2B5EF4-FFF2-40B4-BE49-F238E27FC236}">
              <a16:creationId xmlns:a16="http://schemas.microsoft.com/office/drawing/2014/main" id="{30D5B781-4263-4B43-82EB-DA1FABA40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1066800"/>
          <a:ext cx="94869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530679</xdr:colOff>
      <xdr:row>0</xdr:row>
      <xdr:rowOff>136072</xdr:rowOff>
    </xdr:from>
    <xdr:to>
      <xdr:col>0</xdr:col>
      <xdr:colOff>1349829</xdr:colOff>
      <xdr:row>0</xdr:row>
      <xdr:rowOff>955222</xdr:rowOff>
    </xdr:to>
    <xdr:pic>
      <xdr:nvPicPr>
        <xdr:cNvPr id="5" name="Picture 4">
          <a:extLst>
            <a:ext uri="{FF2B5EF4-FFF2-40B4-BE49-F238E27FC236}">
              <a16:creationId xmlns:a16="http://schemas.microsoft.com/office/drawing/2014/main" id="{1615B1F9-5C2E-4ECE-9042-1496460354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530679" y="136072"/>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2E6F71-F826-4256-8700-F4823BF2381A}" name="Table1" displayName="Table1" ref="B1:B51" totalsRowShown="0" dataDxfId="1">
  <autoFilter ref="B1:B51" xr:uid="{2C44DCDD-68DC-4D50-82F1-7B998552FA69}"/>
  <tableColumns count="1">
    <tableColumn id="1" xr3:uid="{AF60C3B6-3AC8-404B-9CD9-771CED71D406}" name="A-1: Institution's nam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528082-4C51-42A4-9208-9CBCCC7EF0BF}" name="Table2" displayName="Table2" ref="D1:D9" totalsRowShown="0">
  <autoFilter ref="D1:D9" xr:uid="{0E78E983-5023-495D-BDCC-2257414CAB6B}"/>
  <tableColumns count="1">
    <tableColumn id="1" xr3:uid="{D2E1961F-CA9A-4101-A570-2BD630A0E488}" name="A-7: To whom does the Director of Development repor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7AE0813-4479-492F-9E5E-40021EA12BD9}" name="Table4" displayName="Table4" ref="F1:F3" totalsRowShown="0">
  <autoFilter ref="F1:F3" xr:uid="{B6687860-8CA1-4A19-8108-4A610EAAB66F}"/>
  <tableColumns count="1">
    <tableColumn id="1" xr3:uid="{B80E5070-68FD-4AA8-8026-83678F2E102B}" name="A-8: Do you have any overseas offices (including staff) responsible for local fundraising?"/>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A69F4E8-9E0F-4EA5-96EC-9AA6D8DB391B}" name="Table5" displayName="Table5" ref="H1:H4" totalsRowShown="0">
  <autoFilter ref="H1:H4" xr:uid="{53EF0A2E-74F4-458B-9C03-28D14D24A0A3}"/>
  <tableColumns count="1">
    <tableColumn id="1" xr3:uid="{31622E4F-8B58-427D-BD3D-3B07B5B50899}" name="A-10: Is your institution engaged in clinical medicin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591BC82-7E15-4599-964A-DCAA370A10DE}" name="Table6" displayName="Table6" ref="J1:J3" totalsRowShown="0">
  <autoFilter ref="J1:J3" xr:uid="{BF44AA54-81AB-4B2C-AE89-505306E7B54E}"/>
  <tableColumns count="1">
    <tableColumn id="1" xr3:uid="{5E72B719-134C-4D1C-AD80-C6DC0881C9BB}" name="A-11: In what currency will you be reporting your answer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04D07BA-7D39-4E2F-A066-EA0B58378B8D}" name="Table7" displayName="Table7" ref="L1:L9" totalsRowShown="0">
  <autoFilter ref="L1:L9" xr:uid="{2657FD06-AB7B-4FD9-A75B-ED8DB07620B1}"/>
  <tableColumns count="1">
    <tableColumn id="1" xr3:uid="{096A1066-83E1-4702-8EAC-ADB26503D843}" name="B-7: What was the source of the largest new pledge secured by your institution in the survey year?"/>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287718-3449-4A82-A9A3-998DC1678CBC}" name="Table8" displayName="Table8" ref="N1:N9" totalsRowShown="0">
  <autoFilter ref="N1:N9" xr:uid="{06DE6CF1-2675-4A41-90EF-9DC0392CA394}"/>
  <tableColumns count="1">
    <tableColumn id="1" xr3:uid="{51237230-ED79-466E-B45E-2F8F66D243F7}" name="B-9: What was the source of the largest cash gift received by your institution in the survey year?"/>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52C5B4B-4C1F-41E2-8940-BFF0DC1EA88E}" name="Table9" displayName="Table9" ref="P1:P3" totalsRowShown="0">
  <autoFilter ref="P1:P3" xr:uid="{AC68ABA8-1C8D-423B-9C80-8D3A11850922}"/>
  <tableColumns count="1">
    <tableColumn id="1" xr3:uid="{E8D63162-1C7A-444C-8D39-4D9606CAADAE}" name="G-1: As at December of the survey year, were you in a capital campaign (including a quiet phase) for the institution as a whol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92C7F-D887-42E1-92D7-E0C08E914C73}">
  <dimension ref="A1:O21"/>
  <sheetViews>
    <sheetView tabSelected="1" zoomScale="70" zoomScaleNormal="70" workbookViewId="0">
      <selection activeCell="B1" sqref="B1"/>
    </sheetView>
  </sheetViews>
  <sheetFormatPr defaultRowHeight="12.9" x14ac:dyDescent="0.5"/>
  <cols>
    <col min="1" max="1" width="20.47265625" style="2" customWidth="1"/>
    <col min="2" max="2" width="208.89453125" style="5" customWidth="1"/>
    <col min="3" max="256" width="9.15625" style="4"/>
    <col min="257" max="257" width="26.26171875" style="4" customWidth="1"/>
    <col min="258" max="258" width="140.7890625" style="4" bestFit="1" customWidth="1"/>
    <col min="259" max="512" width="9.15625" style="4"/>
    <col min="513" max="513" width="26.26171875" style="4" customWidth="1"/>
    <col min="514" max="514" width="140.7890625" style="4" bestFit="1" customWidth="1"/>
    <col min="515" max="768" width="9.15625" style="4"/>
    <col min="769" max="769" width="26.26171875" style="4" customWidth="1"/>
    <col min="770" max="770" width="140.7890625" style="4" bestFit="1" customWidth="1"/>
    <col min="771" max="1024" width="9.15625" style="4"/>
    <col min="1025" max="1025" width="26.26171875" style="4" customWidth="1"/>
    <col min="1026" max="1026" width="140.7890625" style="4" bestFit="1" customWidth="1"/>
    <col min="1027" max="1280" width="9.15625" style="4"/>
    <col min="1281" max="1281" width="26.26171875" style="4" customWidth="1"/>
    <col min="1282" max="1282" width="140.7890625" style="4" bestFit="1" customWidth="1"/>
    <col min="1283" max="1536" width="9.15625" style="4"/>
    <col min="1537" max="1537" width="26.26171875" style="4" customWidth="1"/>
    <col min="1538" max="1538" width="140.7890625" style="4" bestFit="1" customWidth="1"/>
    <col min="1539" max="1792" width="9.15625" style="4"/>
    <col min="1793" max="1793" width="26.26171875" style="4" customWidth="1"/>
    <col min="1794" max="1794" width="140.7890625" style="4" bestFit="1" customWidth="1"/>
    <col min="1795" max="2048" width="9.15625" style="4"/>
    <col min="2049" max="2049" width="26.26171875" style="4" customWidth="1"/>
    <col min="2050" max="2050" width="140.7890625" style="4" bestFit="1" customWidth="1"/>
    <col min="2051" max="2304" width="9.15625" style="4"/>
    <col min="2305" max="2305" width="26.26171875" style="4" customWidth="1"/>
    <col min="2306" max="2306" width="140.7890625" style="4" bestFit="1" customWidth="1"/>
    <col min="2307" max="2560" width="9.15625" style="4"/>
    <col min="2561" max="2561" width="26.26171875" style="4" customWidth="1"/>
    <col min="2562" max="2562" width="140.7890625" style="4" bestFit="1" customWidth="1"/>
    <col min="2563" max="2816" width="9.15625" style="4"/>
    <col min="2817" max="2817" width="26.26171875" style="4" customWidth="1"/>
    <col min="2818" max="2818" width="140.7890625" style="4" bestFit="1" customWidth="1"/>
    <col min="2819" max="3072" width="9.15625" style="4"/>
    <col min="3073" max="3073" width="26.26171875" style="4" customWidth="1"/>
    <col min="3074" max="3074" width="140.7890625" style="4" bestFit="1" customWidth="1"/>
    <col min="3075" max="3328" width="9.15625" style="4"/>
    <col min="3329" max="3329" width="26.26171875" style="4" customWidth="1"/>
    <col min="3330" max="3330" width="140.7890625" style="4" bestFit="1" customWidth="1"/>
    <col min="3331" max="3584" width="9.15625" style="4"/>
    <col min="3585" max="3585" width="26.26171875" style="4" customWidth="1"/>
    <col min="3586" max="3586" width="140.7890625" style="4" bestFit="1" customWidth="1"/>
    <col min="3587" max="3840" width="9.15625" style="4"/>
    <col min="3841" max="3841" width="26.26171875" style="4" customWidth="1"/>
    <col min="3842" max="3842" width="140.7890625" style="4" bestFit="1" customWidth="1"/>
    <col min="3843" max="4096" width="9.15625" style="4"/>
    <col min="4097" max="4097" width="26.26171875" style="4" customWidth="1"/>
    <col min="4098" max="4098" width="140.7890625" style="4" bestFit="1" customWidth="1"/>
    <col min="4099" max="4352" width="9.15625" style="4"/>
    <col min="4353" max="4353" width="26.26171875" style="4" customWidth="1"/>
    <col min="4354" max="4354" width="140.7890625" style="4" bestFit="1" customWidth="1"/>
    <col min="4355" max="4608" width="9.15625" style="4"/>
    <col min="4609" max="4609" width="26.26171875" style="4" customWidth="1"/>
    <col min="4610" max="4610" width="140.7890625" style="4" bestFit="1" customWidth="1"/>
    <col min="4611" max="4864" width="9.15625" style="4"/>
    <col min="4865" max="4865" width="26.26171875" style="4" customWidth="1"/>
    <col min="4866" max="4866" width="140.7890625" style="4" bestFit="1" customWidth="1"/>
    <col min="4867" max="5120" width="9.15625" style="4"/>
    <col min="5121" max="5121" width="26.26171875" style="4" customWidth="1"/>
    <col min="5122" max="5122" width="140.7890625" style="4" bestFit="1" customWidth="1"/>
    <col min="5123" max="5376" width="9.15625" style="4"/>
    <col min="5377" max="5377" width="26.26171875" style="4" customWidth="1"/>
    <col min="5378" max="5378" width="140.7890625" style="4" bestFit="1" customWidth="1"/>
    <col min="5379" max="5632" width="9.15625" style="4"/>
    <col min="5633" max="5633" width="26.26171875" style="4" customWidth="1"/>
    <col min="5634" max="5634" width="140.7890625" style="4" bestFit="1" customWidth="1"/>
    <col min="5635" max="5888" width="9.15625" style="4"/>
    <col min="5889" max="5889" width="26.26171875" style="4" customWidth="1"/>
    <col min="5890" max="5890" width="140.7890625" style="4" bestFit="1" customWidth="1"/>
    <col min="5891" max="6144" width="9.15625" style="4"/>
    <col min="6145" max="6145" width="26.26171875" style="4" customWidth="1"/>
    <col min="6146" max="6146" width="140.7890625" style="4" bestFit="1" customWidth="1"/>
    <col min="6147" max="6400" width="9.15625" style="4"/>
    <col min="6401" max="6401" width="26.26171875" style="4" customWidth="1"/>
    <col min="6402" max="6402" width="140.7890625" style="4" bestFit="1" customWidth="1"/>
    <col min="6403" max="6656" width="9.15625" style="4"/>
    <col min="6657" max="6657" width="26.26171875" style="4" customWidth="1"/>
    <col min="6658" max="6658" width="140.7890625" style="4" bestFit="1" customWidth="1"/>
    <col min="6659" max="6912" width="9.15625" style="4"/>
    <col min="6913" max="6913" width="26.26171875" style="4" customWidth="1"/>
    <col min="6914" max="6914" width="140.7890625" style="4" bestFit="1" customWidth="1"/>
    <col min="6915" max="7168" width="9.15625" style="4"/>
    <col min="7169" max="7169" width="26.26171875" style="4" customWidth="1"/>
    <col min="7170" max="7170" width="140.7890625" style="4" bestFit="1" customWidth="1"/>
    <col min="7171" max="7424" width="9.15625" style="4"/>
    <col min="7425" max="7425" width="26.26171875" style="4" customWidth="1"/>
    <col min="7426" max="7426" width="140.7890625" style="4" bestFit="1" customWidth="1"/>
    <col min="7427" max="7680" width="9.15625" style="4"/>
    <col min="7681" max="7681" width="26.26171875" style="4" customWidth="1"/>
    <col min="7682" max="7682" width="140.7890625" style="4" bestFit="1" customWidth="1"/>
    <col min="7683" max="7936" width="9.15625" style="4"/>
    <col min="7937" max="7937" width="26.26171875" style="4" customWidth="1"/>
    <col min="7938" max="7938" width="140.7890625" style="4" bestFit="1" customWidth="1"/>
    <col min="7939" max="8192" width="9.15625" style="4"/>
    <col min="8193" max="8193" width="26.26171875" style="4" customWidth="1"/>
    <col min="8194" max="8194" width="140.7890625" style="4" bestFit="1" customWidth="1"/>
    <col min="8195" max="8448" width="9.15625" style="4"/>
    <col min="8449" max="8449" width="26.26171875" style="4" customWidth="1"/>
    <col min="8450" max="8450" width="140.7890625" style="4" bestFit="1" customWidth="1"/>
    <col min="8451" max="8704" width="9.15625" style="4"/>
    <col min="8705" max="8705" width="26.26171875" style="4" customWidth="1"/>
    <col min="8706" max="8706" width="140.7890625" style="4" bestFit="1" customWidth="1"/>
    <col min="8707" max="8960" width="9.15625" style="4"/>
    <col min="8961" max="8961" width="26.26171875" style="4" customWidth="1"/>
    <col min="8962" max="8962" width="140.7890625" style="4" bestFit="1" customWidth="1"/>
    <col min="8963" max="9216" width="9.15625" style="4"/>
    <col min="9217" max="9217" width="26.26171875" style="4" customWidth="1"/>
    <col min="9218" max="9218" width="140.7890625" style="4" bestFit="1" customWidth="1"/>
    <col min="9219" max="9472" width="9.15625" style="4"/>
    <col min="9473" max="9473" width="26.26171875" style="4" customWidth="1"/>
    <col min="9474" max="9474" width="140.7890625" style="4" bestFit="1" customWidth="1"/>
    <col min="9475" max="9728" width="9.15625" style="4"/>
    <col min="9729" max="9729" width="26.26171875" style="4" customWidth="1"/>
    <col min="9730" max="9730" width="140.7890625" style="4" bestFit="1" customWidth="1"/>
    <col min="9731" max="9984" width="9.15625" style="4"/>
    <col min="9985" max="9985" width="26.26171875" style="4" customWidth="1"/>
    <col min="9986" max="9986" width="140.7890625" style="4" bestFit="1" customWidth="1"/>
    <col min="9987" max="10240" width="9.15625" style="4"/>
    <col min="10241" max="10241" width="26.26171875" style="4" customWidth="1"/>
    <col min="10242" max="10242" width="140.7890625" style="4" bestFit="1" customWidth="1"/>
    <col min="10243" max="10496" width="9.15625" style="4"/>
    <col min="10497" max="10497" width="26.26171875" style="4" customWidth="1"/>
    <col min="10498" max="10498" width="140.7890625" style="4" bestFit="1" customWidth="1"/>
    <col min="10499" max="10752" width="9.15625" style="4"/>
    <col min="10753" max="10753" width="26.26171875" style="4" customWidth="1"/>
    <col min="10754" max="10754" width="140.7890625" style="4" bestFit="1" customWidth="1"/>
    <col min="10755" max="11008" width="9.15625" style="4"/>
    <col min="11009" max="11009" width="26.26171875" style="4" customWidth="1"/>
    <col min="11010" max="11010" width="140.7890625" style="4" bestFit="1" customWidth="1"/>
    <col min="11011" max="11264" width="9.15625" style="4"/>
    <col min="11265" max="11265" width="26.26171875" style="4" customWidth="1"/>
    <col min="11266" max="11266" width="140.7890625" style="4" bestFit="1" customWidth="1"/>
    <col min="11267" max="11520" width="9.15625" style="4"/>
    <col min="11521" max="11521" width="26.26171875" style="4" customWidth="1"/>
    <col min="11522" max="11522" width="140.7890625" style="4" bestFit="1" customWidth="1"/>
    <col min="11523" max="11776" width="9.15625" style="4"/>
    <col min="11777" max="11777" width="26.26171875" style="4" customWidth="1"/>
    <col min="11778" max="11778" width="140.7890625" style="4" bestFit="1" customWidth="1"/>
    <col min="11779" max="12032" width="9.15625" style="4"/>
    <col min="12033" max="12033" width="26.26171875" style="4" customWidth="1"/>
    <col min="12034" max="12034" width="140.7890625" style="4" bestFit="1" customWidth="1"/>
    <col min="12035" max="12288" width="9.15625" style="4"/>
    <col min="12289" max="12289" width="26.26171875" style="4" customWidth="1"/>
    <col min="12290" max="12290" width="140.7890625" style="4" bestFit="1" customWidth="1"/>
    <col min="12291" max="12544" width="9.15625" style="4"/>
    <col min="12545" max="12545" width="26.26171875" style="4" customWidth="1"/>
    <col min="12546" max="12546" width="140.7890625" style="4" bestFit="1" customWidth="1"/>
    <col min="12547" max="12800" width="9.15625" style="4"/>
    <col min="12801" max="12801" width="26.26171875" style="4" customWidth="1"/>
    <col min="12802" max="12802" width="140.7890625" style="4" bestFit="1" customWidth="1"/>
    <col min="12803" max="13056" width="9.15625" style="4"/>
    <col min="13057" max="13057" width="26.26171875" style="4" customWidth="1"/>
    <col min="13058" max="13058" width="140.7890625" style="4" bestFit="1" customWidth="1"/>
    <col min="13059" max="13312" width="9.15625" style="4"/>
    <col min="13313" max="13313" width="26.26171875" style="4" customWidth="1"/>
    <col min="13314" max="13314" width="140.7890625" style="4" bestFit="1" customWidth="1"/>
    <col min="13315" max="13568" width="9.15625" style="4"/>
    <col min="13569" max="13569" width="26.26171875" style="4" customWidth="1"/>
    <col min="13570" max="13570" width="140.7890625" style="4" bestFit="1" customWidth="1"/>
    <col min="13571" max="13824" width="9.15625" style="4"/>
    <col min="13825" max="13825" width="26.26171875" style="4" customWidth="1"/>
    <col min="13826" max="13826" width="140.7890625" style="4" bestFit="1" customWidth="1"/>
    <col min="13827" max="14080" width="9.15625" style="4"/>
    <col min="14081" max="14081" width="26.26171875" style="4" customWidth="1"/>
    <col min="14082" max="14082" width="140.7890625" style="4" bestFit="1" customWidth="1"/>
    <col min="14083" max="14336" width="9.15625" style="4"/>
    <col min="14337" max="14337" width="26.26171875" style="4" customWidth="1"/>
    <col min="14338" max="14338" width="140.7890625" style="4" bestFit="1" customWidth="1"/>
    <col min="14339" max="14592" width="9.15625" style="4"/>
    <col min="14593" max="14593" width="26.26171875" style="4" customWidth="1"/>
    <col min="14594" max="14594" width="140.7890625" style="4" bestFit="1" customWidth="1"/>
    <col min="14595" max="14848" width="9.15625" style="4"/>
    <col min="14849" max="14849" width="26.26171875" style="4" customWidth="1"/>
    <col min="14850" max="14850" width="140.7890625" style="4" bestFit="1" customWidth="1"/>
    <col min="14851" max="15104" width="9.15625" style="4"/>
    <col min="15105" max="15105" width="26.26171875" style="4" customWidth="1"/>
    <col min="15106" max="15106" width="140.7890625" style="4" bestFit="1" customWidth="1"/>
    <col min="15107" max="15360" width="9.15625" style="4"/>
    <col min="15361" max="15361" width="26.26171875" style="4" customWidth="1"/>
    <col min="15362" max="15362" width="140.7890625" style="4" bestFit="1" customWidth="1"/>
    <col min="15363" max="15616" width="9.15625" style="4"/>
    <col min="15617" max="15617" width="26.26171875" style="4" customWidth="1"/>
    <col min="15618" max="15618" width="140.7890625" style="4" bestFit="1" customWidth="1"/>
    <col min="15619" max="15872" width="9.15625" style="4"/>
    <col min="15873" max="15873" width="26.26171875" style="4" customWidth="1"/>
    <col min="15874" max="15874" width="140.7890625" style="4" bestFit="1" customWidth="1"/>
    <col min="15875" max="16128" width="9.15625" style="4"/>
    <col min="16129" max="16129" width="26.26171875" style="4" customWidth="1"/>
    <col min="16130" max="16130" width="140.7890625" style="4" bestFit="1" customWidth="1"/>
    <col min="16131" max="16384" width="9.15625" style="4"/>
  </cols>
  <sheetData>
    <row r="1" spans="1:15" ht="123" customHeight="1" x14ac:dyDescent="0.5">
      <c r="B1" s="3" t="s">
        <v>431</v>
      </c>
      <c r="D1" s="2"/>
    </row>
    <row r="2" spans="1:15" s="20" customFormat="1" ht="25.5" customHeight="1" x14ac:dyDescent="0.7">
      <c r="A2" s="13" t="s">
        <v>141</v>
      </c>
      <c r="B2" s="14" t="s">
        <v>142</v>
      </c>
      <c r="C2" s="19"/>
      <c r="D2" s="19"/>
      <c r="E2" s="19"/>
      <c r="F2" s="19"/>
      <c r="G2" s="19"/>
      <c r="H2" s="19"/>
      <c r="I2" s="19"/>
      <c r="J2" s="19"/>
      <c r="K2" s="19"/>
      <c r="L2" s="19"/>
      <c r="M2" s="19"/>
      <c r="N2" s="19"/>
      <c r="O2" s="19"/>
    </row>
    <row r="3" spans="1:15" s="20" customFormat="1" ht="76.5" customHeight="1" x14ac:dyDescent="0.7">
      <c r="A3" s="15">
        <v>1</v>
      </c>
      <c r="B3" s="16" t="s">
        <v>164</v>
      </c>
      <c r="C3" s="19"/>
      <c r="D3" s="19"/>
      <c r="E3" s="19"/>
      <c r="F3" s="19"/>
      <c r="G3" s="19"/>
      <c r="H3" s="19"/>
      <c r="I3" s="19"/>
      <c r="J3" s="19"/>
      <c r="K3" s="19"/>
      <c r="L3" s="19"/>
      <c r="M3" s="19"/>
      <c r="N3" s="19"/>
      <c r="O3" s="19"/>
    </row>
    <row r="4" spans="1:15" s="20" customFormat="1" ht="25.5" customHeight="1" x14ac:dyDescent="0.7">
      <c r="A4" s="15">
        <v>2</v>
      </c>
      <c r="B4" s="16" t="s">
        <v>165</v>
      </c>
      <c r="C4" s="16" t="s">
        <v>68</v>
      </c>
      <c r="D4" s="16"/>
      <c r="E4" s="16"/>
      <c r="F4" s="16"/>
      <c r="G4" s="16"/>
      <c r="H4" s="16"/>
      <c r="I4" s="16"/>
      <c r="J4" s="16"/>
      <c r="K4" s="16"/>
      <c r="L4" s="16"/>
      <c r="M4" s="16"/>
      <c r="N4" s="16"/>
      <c r="O4" s="16"/>
    </row>
    <row r="5" spans="1:15" s="20" customFormat="1" ht="25.5" customHeight="1" x14ac:dyDescent="0.7">
      <c r="A5" s="17" t="s">
        <v>143</v>
      </c>
      <c r="B5" s="16" t="s">
        <v>183</v>
      </c>
      <c r="C5" s="19"/>
      <c r="D5" s="19"/>
      <c r="E5" s="19"/>
      <c r="F5" s="19"/>
      <c r="G5" s="19"/>
      <c r="H5" s="19"/>
      <c r="I5" s="19"/>
      <c r="J5" s="19"/>
      <c r="K5" s="19"/>
      <c r="L5" s="19"/>
      <c r="M5" s="16"/>
      <c r="N5" s="16"/>
      <c r="O5" s="16"/>
    </row>
    <row r="6" spans="1:15" s="20" customFormat="1" ht="25.5" customHeight="1" x14ac:dyDescent="0.7">
      <c r="A6" s="17" t="s">
        <v>144</v>
      </c>
      <c r="B6" s="16" t="s">
        <v>145</v>
      </c>
      <c r="C6" s="19"/>
      <c r="D6" s="19"/>
      <c r="E6" s="19"/>
      <c r="F6" s="19"/>
      <c r="G6" s="19"/>
      <c r="H6" s="19"/>
      <c r="I6" s="19"/>
      <c r="J6" s="19"/>
      <c r="K6" s="19"/>
      <c r="L6" s="19"/>
      <c r="M6" s="16"/>
      <c r="N6" s="16"/>
      <c r="O6" s="16"/>
    </row>
    <row r="7" spans="1:15" s="20" customFormat="1" ht="25.5" customHeight="1" x14ac:dyDescent="0.7">
      <c r="A7" s="17" t="s">
        <v>146</v>
      </c>
      <c r="B7" s="16" t="s">
        <v>147</v>
      </c>
      <c r="C7" s="19"/>
      <c r="D7" s="19"/>
      <c r="E7" s="19"/>
      <c r="F7" s="19"/>
      <c r="G7" s="19"/>
      <c r="H7" s="19"/>
      <c r="I7" s="19"/>
      <c r="J7" s="19"/>
      <c r="K7" s="19"/>
      <c r="L7" s="19"/>
      <c r="M7" s="19"/>
      <c r="N7" s="19"/>
      <c r="O7" s="19"/>
    </row>
    <row r="8" spans="1:15" s="20" customFormat="1" ht="18.3" x14ac:dyDescent="0.7">
      <c r="A8" s="17" t="s">
        <v>148</v>
      </c>
      <c r="B8" s="18" t="s">
        <v>186</v>
      </c>
    </row>
    <row r="9" spans="1:15" s="20" customFormat="1" ht="18.3" x14ac:dyDescent="0.7">
      <c r="A9" s="17" t="s">
        <v>149</v>
      </c>
      <c r="B9" s="21" t="s">
        <v>150</v>
      </c>
    </row>
    <row r="10" spans="1:15" s="20" customFormat="1" ht="18.3" x14ac:dyDescent="0.7">
      <c r="A10" s="17" t="s">
        <v>151</v>
      </c>
      <c r="B10" s="18" t="s">
        <v>152</v>
      </c>
    </row>
    <row r="11" spans="1:15" s="20" customFormat="1" ht="36.6" x14ac:dyDescent="0.7">
      <c r="A11" s="17" t="s">
        <v>153</v>
      </c>
      <c r="B11" s="18" t="s">
        <v>433</v>
      </c>
    </row>
    <row r="12" spans="1:15" s="20" customFormat="1" ht="18.3" x14ac:dyDescent="0.7">
      <c r="A12" s="15">
        <v>3</v>
      </c>
      <c r="B12" s="18" t="s">
        <v>154</v>
      </c>
    </row>
    <row r="13" spans="1:15" s="20" customFormat="1" ht="18.3" x14ac:dyDescent="0.7">
      <c r="A13" s="15" t="s">
        <v>155</v>
      </c>
      <c r="B13" s="18" t="s">
        <v>156</v>
      </c>
    </row>
    <row r="14" spans="1:15" s="20" customFormat="1" ht="18.3" x14ac:dyDescent="0.7">
      <c r="A14" s="15" t="s">
        <v>157</v>
      </c>
      <c r="B14" s="18" t="s">
        <v>158</v>
      </c>
    </row>
    <row r="15" spans="1:15" s="20" customFormat="1" ht="18.3" x14ac:dyDescent="0.7">
      <c r="A15" s="15" t="s">
        <v>159</v>
      </c>
      <c r="B15" s="18" t="s">
        <v>160</v>
      </c>
    </row>
    <row r="16" spans="1:15" s="20" customFormat="1" ht="36.6" x14ac:dyDescent="0.7">
      <c r="A16" s="15" t="s">
        <v>161</v>
      </c>
      <c r="B16" s="18" t="s">
        <v>162</v>
      </c>
    </row>
    <row r="17" spans="1:2" s="20" customFormat="1" ht="54.9" x14ac:dyDescent="0.7">
      <c r="A17" s="15">
        <v>4</v>
      </c>
      <c r="B17" s="18" t="s">
        <v>163</v>
      </c>
    </row>
    <row r="18" spans="1:2" s="20" customFormat="1" ht="91.5" x14ac:dyDescent="0.7">
      <c r="A18" s="15">
        <v>5</v>
      </c>
      <c r="B18" s="18" t="s">
        <v>434</v>
      </c>
    </row>
    <row r="19" spans="1:2" s="20" customFormat="1" ht="73.2" x14ac:dyDescent="0.7">
      <c r="A19" s="15">
        <v>6</v>
      </c>
      <c r="B19" s="18" t="s">
        <v>435</v>
      </c>
    </row>
    <row r="20" spans="1:2" s="20" customFormat="1" ht="18.3" x14ac:dyDescent="0.7">
      <c r="A20" s="15">
        <v>7</v>
      </c>
      <c r="B20" s="18" t="s">
        <v>429</v>
      </c>
    </row>
    <row r="21" spans="1:2" s="20" customFormat="1" ht="18.3" x14ac:dyDescent="0.7">
      <c r="A21" s="15">
        <v>8</v>
      </c>
      <c r="B21" s="18" t="s">
        <v>432</v>
      </c>
    </row>
  </sheetData>
  <sheetProtection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EB05E-B5BB-4CE7-8603-496B59C3A8C3}">
  <sheetPr>
    <tabColor rgb="FFFFFF00"/>
  </sheetPr>
  <dimension ref="A1:H118"/>
  <sheetViews>
    <sheetView zoomScale="85" zoomScaleNormal="85" workbookViewId="0">
      <pane ySplit="2" topLeftCell="A3" activePane="bottomLeft" state="frozen"/>
      <selection pane="bottomLeft" activeCell="B1" sqref="B1"/>
    </sheetView>
  </sheetViews>
  <sheetFormatPr defaultColWidth="9.15625" defaultRowHeight="15.6" x14ac:dyDescent="0.55000000000000004"/>
  <cols>
    <col min="1" max="1" width="15.7890625" style="22" bestFit="1" customWidth="1"/>
    <col min="2" max="2" width="63" style="25" customWidth="1"/>
    <col min="3" max="4" width="26.7890625" style="23" customWidth="1"/>
    <col min="5" max="5" width="48.26171875" style="23" customWidth="1"/>
    <col min="6" max="7" width="26.7890625" style="23" customWidth="1"/>
    <col min="8" max="8" width="45.62890625" style="23" customWidth="1"/>
    <col min="9" max="16384" width="9.15625" style="23"/>
  </cols>
  <sheetData>
    <row r="1" spans="1:8" ht="37.5" customHeight="1" x14ac:dyDescent="0.55000000000000004">
      <c r="B1" s="26" t="s">
        <v>431</v>
      </c>
      <c r="F1" s="22"/>
      <c r="G1" s="22"/>
      <c r="H1" s="24" t="s">
        <v>70</v>
      </c>
    </row>
    <row r="2" spans="1:8" s="28" customFormat="1" ht="62.4" x14ac:dyDescent="0.55000000000000004">
      <c r="A2" s="24" t="s">
        <v>69</v>
      </c>
      <c r="B2" s="24" t="s">
        <v>182</v>
      </c>
      <c r="C2" s="26" t="s">
        <v>181</v>
      </c>
      <c r="D2" s="11" t="s">
        <v>184</v>
      </c>
      <c r="E2" s="11" t="s">
        <v>185</v>
      </c>
      <c r="F2" s="24" t="s">
        <v>428</v>
      </c>
      <c r="G2" s="22"/>
      <c r="H2" s="27" t="s">
        <v>166</v>
      </c>
    </row>
    <row r="3" spans="1:8" x14ac:dyDescent="0.55000000000000004">
      <c r="A3" s="42" t="s">
        <v>171</v>
      </c>
      <c r="B3" s="42" t="s">
        <v>0</v>
      </c>
      <c r="C3" s="43" t="s">
        <v>115</v>
      </c>
      <c r="D3" s="43" t="s">
        <v>115</v>
      </c>
      <c r="E3" s="43" t="s">
        <v>115</v>
      </c>
      <c r="F3" s="29" t="s">
        <v>115</v>
      </c>
      <c r="G3" s="22"/>
      <c r="H3" s="30" t="s">
        <v>167</v>
      </c>
    </row>
    <row r="4" spans="1:8" ht="78" x14ac:dyDescent="0.55000000000000004">
      <c r="A4" s="22" t="s">
        <v>1</v>
      </c>
      <c r="B4" s="25" t="s">
        <v>240</v>
      </c>
      <c r="C4" s="31"/>
      <c r="D4" s="37" t="s">
        <v>139</v>
      </c>
      <c r="E4" s="27" t="s">
        <v>386</v>
      </c>
      <c r="F4" s="22" t="s">
        <v>109</v>
      </c>
      <c r="G4" s="22"/>
      <c r="H4" s="30" t="s">
        <v>366</v>
      </c>
    </row>
    <row r="5" spans="1:8" ht="93.6" x14ac:dyDescent="0.55000000000000004">
      <c r="A5" s="22" t="s">
        <v>2</v>
      </c>
      <c r="B5" s="25" t="s">
        <v>241</v>
      </c>
      <c r="C5" s="31"/>
      <c r="D5" s="44" t="s">
        <v>139</v>
      </c>
      <c r="E5" s="45" t="s">
        <v>387</v>
      </c>
      <c r="F5" s="22" t="s">
        <v>109</v>
      </c>
      <c r="G5" s="22"/>
      <c r="H5" s="32" t="s">
        <v>180</v>
      </c>
    </row>
    <row r="6" spans="1:8" ht="78" x14ac:dyDescent="0.55000000000000004">
      <c r="A6" s="22" t="s">
        <v>3</v>
      </c>
      <c r="B6" s="25" t="s">
        <v>242</v>
      </c>
      <c r="C6" s="31"/>
      <c r="D6" s="44" t="s">
        <v>139</v>
      </c>
      <c r="E6" s="45" t="s">
        <v>387</v>
      </c>
      <c r="F6" s="22" t="s">
        <v>109</v>
      </c>
      <c r="G6" s="22"/>
      <c r="H6" s="33" t="s">
        <v>190</v>
      </c>
    </row>
    <row r="7" spans="1:8" ht="78" x14ac:dyDescent="0.55000000000000004">
      <c r="A7" s="22" t="s">
        <v>4</v>
      </c>
      <c r="B7" s="25" t="s">
        <v>243</v>
      </c>
      <c r="C7" s="31"/>
      <c r="D7" s="44" t="s">
        <v>139</v>
      </c>
      <c r="E7" s="45" t="s">
        <v>388</v>
      </c>
      <c r="F7" s="22" t="s">
        <v>109</v>
      </c>
      <c r="G7" s="22"/>
      <c r="H7" s="34" t="s">
        <v>168</v>
      </c>
    </row>
    <row r="8" spans="1:8" ht="78" x14ac:dyDescent="0.55000000000000004">
      <c r="A8" s="22" t="s">
        <v>5</v>
      </c>
      <c r="B8" s="25" t="s">
        <v>244</v>
      </c>
      <c r="C8" s="31"/>
      <c r="D8" s="44" t="s">
        <v>139</v>
      </c>
      <c r="E8" s="45" t="s">
        <v>387</v>
      </c>
      <c r="F8" s="22" t="s">
        <v>109</v>
      </c>
      <c r="G8" s="22"/>
      <c r="H8" s="35" t="s">
        <v>169</v>
      </c>
    </row>
    <row r="9" spans="1:8" ht="78" x14ac:dyDescent="0.55000000000000004">
      <c r="A9" s="22" t="s">
        <v>6</v>
      </c>
      <c r="B9" s="25" t="s">
        <v>245</v>
      </c>
      <c r="C9" s="46"/>
      <c r="D9" s="44" t="str">
        <f>IF(ISNUMBER(C9), IF(C9&gt;1800, "TRUE"," FALSE"),"FALSE")</f>
        <v>FALSE</v>
      </c>
      <c r="E9" s="45" t="s">
        <v>436</v>
      </c>
      <c r="F9" s="22" t="s">
        <v>109</v>
      </c>
      <c r="G9" s="22"/>
      <c r="H9" s="36" t="s">
        <v>170</v>
      </c>
    </row>
    <row r="10" spans="1:8" x14ac:dyDescent="0.55000000000000004">
      <c r="A10" s="22" t="s">
        <v>7</v>
      </c>
      <c r="B10" s="25" t="s">
        <v>246</v>
      </c>
      <c r="C10" s="31"/>
      <c r="D10" s="37" t="s">
        <v>139</v>
      </c>
      <c r="E10" s="27" t="s">
        <v>261</v>
      </c>
      <c r="F10" s="22" t="s">
        <v>109</v>
      </c>
      <c r="G10" s="22"/>
    </row>
    <row r="11" spans="1:8" ht="62.4" x14ac:dyDescent="0.55000000000000004">
      <c r="A11" s="22" t="s">
        <v>8</v>
      </c>
      <c r="B11" s="25" t="s">
        <v>247</v>
      </c>
      <c r="C11" s="31"/>
      <c r="D11" s="37" t="s">
        <v>139</v>
      </c>
      <c r="E11" s="27" t="s">
        <v>373</v>
      </c>
      <c r="F11" s="22" t="s">
        <v>109</v>
      </c>
      <c r="G11" s="22"/>
    </row>
    <row r="12" spans="1:8" ht="89.2" customHeight="1" x14ac:dyDescent="0.55000000000000004">
      <c r="A12" s="22" t="s">
        <v>9</v>
      </c>
      <c r="B12" s="25" t="s">
        <v>248</v>
      </c>
      <c r="C12" s="31"/>
      <c r="D12" s="44" t="s">
        <v>139</v>
      </c>
      <c r="E12" s="45" t="s">
        <v>374</v>
      </c>
      <c r="F12" s="22" t="s">
        <v>109</v>
      </c>
      <c r="G12" s="22"/>
    </row>
    <row r="13" spans="1:8" x14ac:dyDescent="0.55000000000000004">
      <c r="A13" s="22" t="s">
        <v>10</v>
      </c>
      <c r="B13" s="25" t="s">
        <v>249</v>
      </c>
      <c r="C13" s="31"/>
      <c r="D13" s="37" t="s">
        <v>139</v>
      </c>
      <c r="E13" s="27" t="s">
        <v>261</v>
      </c>
      <c r="F13" s="22" t="s">
        <v>109</v>
      </c>
      <c r="G13" s="22"/>
    </row>
    <row r="14" spans="1:8" ht="46.8" x14ac:dyDescent="0.55000000000000004">
      <c r="A14" s="22" t="s">
        <v>264</v>
      </c>
      <c r="B14" s="25" t="s">
        <v>265</v>
      </c>
      <c r="C14" s="31"/>
      <c r="D14" s="37" t="s">
        <v>139</v>
      </c>
      <c r="E14" s="27" t="s">
        <v>266</v>
      </c>
      <c r="F14" s="22" t="s">
        <v>109</v>
      </c>
      <c r="G14" s="22"/>
    </row>
    <row r="15" spans="1:8" x14ac:dyDescent="0.55000000000000004">
      <c r="A15" s="42" t="s">
        <v>172</v>
      </c>
      <c r="B15" s="42" t="s">
        <v>11</v>
      </c>
      <c r="C15" s="43" t="s">
        <v>115</v>
      </c>
      <c r="D15" s="43" t="s">
        <v>115</v>
      </c>
      <c r="E15" s="43" t="s">
        <v>115</v>
      </c>
      <c r="F15" s="43" t="s">
        <v>115</v>
      </c>
      <c r="G15" s="22"/>
    </row>
    <row r="16" spans="1:8" ht="31.2" x14ac:dyDescent="0.55000000000000004">
      <c r="A16" s="22" t="s">
        <v>12</v>
      </c>
      <c r="B16" s="25" t="s">
        <v>284</v>
      </c>
      <c r="C16" s="47"/>
      <c r="D16" s="44" t="b">
        <f t="shared" ref="D16:D21" si="0">ISNUMBER(C16)</f>
        <v>0</v>
      </c>
      <c r="E16" s="45" t="s">
        <v>297</v>
      </c>
      <c r="F16" s="22" t="s">
        <v>110</v>
      </c>
      <c r="G16" s="22"/>
    </row>
    <row r="17" spans="1:7" ht="31.2" x14ac:dyDescent="0.55000000000000004">
      <c r="A17" s="22" t="s">
        <v>13</v>
      </c>
      <c r="B17" s="25" t="s">
        <v>285</v>
      </c>
      <c r="C17" s="47"/>
      <c r="D17" s="44" t="b">
        <f t="shared" si="0"/>
        <v>0</v>
      </c>
      <c r="E17" s="45" t="s">
        <v>297</v>
      </c>
      <c r="F17" s="22" t="s">
        <v>110</v>
      </c>
      <c r="G17" s="22"/>
    </row>
    <row r="18" spans="1:7" ht="46.8" x14ac:dyDescent="0.55000000000000004">
      <c r="A18" s="22" t="s">
        <v>14</v>
      </c>
      <c r="B18" s="25" t="s">
        <v>286</v>
      </c>
      <c r="C18" s="47"/>
      <c r="D18" s="44" t="b">
        <f t="shared" si="0"/>
        <v>0</v>
      </c>
      <c r="E18" s="45" t="s">
        <v>297</v>
      </c>
      <c r="F18" s="22" t="s">
        <v>110</v>
      </c>
      <c r="G18" s="22"/>
    </row>
    <row r="19" spans="1:7" ht="46.8" x14ac:dyDescent="0.55000000000000004">
      <c r="A19" s="22" t="s">
        <v>15</v>
      </c>
      <c r="B19" s="25" t="s">
        <v>287</v>
      </c>
      <c r="C19" s="47"/>
      <c r="D19" s="44" t="b">
        <f t="shared" si="0"/>
        <v>0</v>
      </c>
      <c r="E19" s="45" t="s">
        <v>297</v>
      </c>
      <c r="F19" s="22" t="s">
        <v>110</v>
      </c>
      <c r="G19" s="22"/>
    </row>
    <row r="20" spans="1:7" ht="31.2" x14ac:dyDescent="0.55000000000000004">
      <c r="A20" s="22" t="s">
        <v>16</v>
      </c>
      <c r="B20" s="25" t="s">
        <v>288</v>
      </c>
      <c r="C20" s="47"/>
      <c r="D20" s="44" t="b">
        <f t="shared" si="0"/>
        <v>0</v>
      </c>
      <c r="E20" s="45" t="s">
        <v>297</v>
      </c>
      <c r="F20" s="22" t="s">
        <v>110</v>
      </c>
      <c r="G20" s="22"/>
    </row>
    <row r="21" spans="1:7" ht="31.2" x14ac:dyDescent="0.55000000000000004">
      <c r="A21" s="22" t="s">
        <v>17</v>
      </c>
      <c r="B21" s="25" t="s">
        <v>289</v>
      </c>
      <c r="C21" s="47"/>
      <c r="D21" s="44" t="b">
        <f t="shared" si="0"/>
        <v>0</v>
      </c>
      <c r="E21" s="45" t="s">
        <v>297</v>
      </c>
      <c r="F21" s="22" t="s">
        <v>110</v>
      </c>
      <c r="G21" s="22"/>
    </row>
    <row r="22" spans="1:7" ht="31.2" x14ac:dyDescent="0.55000000000000004">
      <c r="A22" s="22" t="s">
        <v>18</v>
      </c>
      <c r="B22" s="25" t="s">
        <v>290</v>
      </c>
      <c r="C22" s="31"/>
      <c r="D22" s="37" t="s">
        <v>139</v>
      </c>
      <c r="E22" s="27" t="s">
        <v>261</v>
      </c>
      <c r="F22" s="22" t="s">
        <v>109</v>
      </c>
      <c r="G22" s="22"/>
    </row>
    <row r="23" spans="1:7" ht="31.2" x14ac:dyDescent="0.55000000000000004">
      <c r="A23" s="22" t="s">
        <v>19</v>
      </c>
      <c r="B23" s="25" t="s">
        <v>291</v>
      </c>
      <c r="C23" s="47"/>
      <c r="D23" s="44" t="b">
        <f>ISNUMBER(C23)</f>
        <v>0</v>
      </c>
      <c r="E23" s="45" t="s">
        <v>297</v>
      </c>
      <c r="F23" s="22" t="s">
        <v>110</v>
      </c>
      <c r="G23" s="22"/>
    </row>
    <row r="24" spans="1:7" ht="31.2" x14ac:dyDescent="0.55000000000000004">
      <c r="A24" s="22" t="s">
        <v>20</v>
      </c>
      <c r="B24" s="25" t="s">
        <v>292</v>
      </c>
      <c r="C24" s="31"/>
      <c r="D24" s="37" t="s">
        <v>139</v>
      </c>
      <c r="E24" s="27" t="s">
        <v>261</v>
      </c>
      <c r="F24" s="22" t="s">
        <v>109</v>
      </c>
      <c r="G24" s="22"/>
    </row>
    <row r="25" spans="1:7" ht="31.2" x14ac:dyDescent="0.55000000000000004">
      <c r="A25" s="22" t="s">
        <v>21</v>
      </c>
      <c r="B25" s="38" t="s">
        <v>293</v>
      </c>
      <c r="C25" s="48"/>
      <c r="D25" s="44" t="b">
        <f>ISNUMBER(C25)</f>
        <v>0</v>
      </c>
      <c r="E25" s="45" t="s">
        <v>306</v>
      </c>
      <c r="F25" s="22" t="s">
        <v>110</v>
      </c>
      <c r="G25" s="22"/>
    </row>
    <row r="26" spans="1:7" ht="31.2" x14ac:dyDescent="0.55000000000000004">
      <c r="A26" s="22" t="s">
        <v>22</v>
      </c>
      <c r="B26" s="38" t="s">
        <v>294</v>
      </c>
      <c r="C26" s="48"/>
      <c r="D26" s="44" t="b">
        <f>ISNUMBER(C26)</f>
        <v>0</v>
      </c>
      <c r="E26" s="45" t="s">
        <v>306</v>
      </c>
      <c r="F26" s="22" t="s">
        <v>110</v>
      </c>
      <c r="G26" s="22"/>
    </row>
    <row r="27" spans="1:7" ht="31.2" x14ac:dyDescent="0.55000000000000004">
      <c r="A27" s="22" t="s">
        <v>23</v>
      </c>
      <c r="B27" s="25" t="s">
        <v>295</v>
      </c>
      <c r="C27" s="47"/>
      <c r="D27" s="44" t="b">
        <f>ISNUMBER(C27)</f>
        <v>0</v>
      </c>
      <c r="E27" s="45" t="s">
        <v>297</v>
      </c>
      <c r="F27" s="22" t="s">
        <v>110</v>
      </c>
      <c r="G27" s="22"/>
    </row>
    <row r="28" spans="1:7" ht="31.2" x14ac:dyDescent="0.55000000000000004">
      <c r="A28" s="22" t="s">
        <v>24</v>
      </c>
      <c r="B28" s="25" t="s">
        <v>296</v>
      </c>
      <c r="C28" s="47"/>
      <c r="D28" s="44" t="b">
        <f>ISNUMBER(C28)</f>
        <v>0</v>
      </c>
      <c r="E28" s="45" t="s">
        <v>297</v>
      </c>
      <c r="F28" s="22" t="s">
        <v>110</v>
      </c>
      <c r="G28" s="22"/>
    </row>
    <row r="29" spans="1:7" x14ac:dyDescent="0.55000000000000004">
      <c r="A29" s="42" t="s">
        <v>173</v>
      </c>
      <c r="B29" s="42" t="s">
        <v>25</v>
      </c>
      <c r="C29" s="43" t="s">
        <v>115</v>
      </c>
      <c r="D29" s="43" t="s">
        <v>115</v>
      </c>
      <c r="E29" s="43" t="s">
        <v>115</v>
      </c>
      <c r="F29" s="43" t="s">
        <v>115</v>
      </c>
      <c r="G29" s="22"/>
    </row>
    <row r="30" spans="1:7" x14ac:dyDescent="0.55000000000000004">
      <c r="A30" s="22" t="s">
        <v>307</v>
      </c>
      <c r="B30" s="25" t="s">
        <v>315</v>
      </c>
      <c r="C30" s="49" t="s">
        <v>115</v>
      </c>
      <c r="D30" s="49" t="s">
        <v>115</v>
      </c>
      <c r="E30" s="49" t="s">
        <v>115</v>
      </c>
      <c r="F30" s="49" t="s">
        <v>115</v>
      </c>
      <c r="G30" s="22"/>
    </row>
    <row r="31" spans="1:7" x14ac:dyDescent="0.55000000000000004">
      <c r="A31" s="41" t="s">
        <v>308</v>
      </c>
      <c r="B31" s="39" t="s">
        <v>26</v>
      </c>
      <c r="C31" s="50"/>
      <c r="D31" s="44" t="b">
        <f>ISNUMBER(C31)</f>
        <v>0</v>
      </c>
      <c r="E31" s="45" t="s">
        <v>297</v>
      </c>
      <c r="F31" s="22" t="s">
        <v>110</v>
      </c>
      <c r="G31" s="22"/>
    </row>
    <row r="32" spans="1:7" x14ac:dyDescent="0.55000000000000004">
      <c r="A32" s="41" t="s">
        <v>309</v>
      </c>
      <c r="B32" s="39" t="s">
        <v>27</v>
      </c>
      <c r="C32" s="50"/>
      <c r="D32" s="44" t="b">
        <f>ISNUMBER(C32)</f>
        <v>0</v>
      </c>
      <c r="E32" s="45" t="s">
        <v>297</v>
      </c>
      <c r="F32" s="22" t="s">
        <v>110</v>
      </c>
      <c r="G32" s="22"/>
    </row>
    <row r="33" spans="1:7" x14ac:dyDescent="0.55000000000000004">
      <c r="A33" s="41" t="s">
        <v>310</v>
      </c>
      <c r="B33" s="39" t="s">
        <v>28</v>
      </c>
      <c r="C33" s="50"/>
      <c r="D33" s="44" t="b">
        <f>ISNUMBER(C33)</f>
        <v>0</v>
      </c>
      <c r="E33" s="45" t="s">
        <v>297</v>
      </c>
      <c r="F33" s="22" t="s">
        <v>110</v>
      </c>
      <c r="G33" s="22"/>
    </row>
    <row r="34" spans="1:7" x14ac:dyDescent="0.55000000000000004">
      <c r="A34" s="41" t="s">
        <v>311</v>
      </c>
      <c r="B34" s="39" t="s">
        <v>29</v>
      </c>
      <c r="C34" s="50"/>
      <c r="D34" s="44" t="b">
        <f>ISNUMBER(C34)</f>
        <v>0</v>
      </c>
      <c r="E34" s="45" t="s">
        <v>297</v>
      </c>
      <c r="F34" s="22" t="s">
        <v>110</v>
      </c>
      <c r="G34" s="22"/>
    </row>
    <row r="35" spans="1:7" x14ac:dyDescent="0.55000000000000004">
      <c r="A35" s="41" t="s">
        <v>312</v>
      </c>
      <c r="B35" s="39" t="s">
        <v>30</v>
      </c>
      <c r="C35" s="50"/>
      <c r="D35" s="44" t="b">
        <f>ISNUMBER(C35)</f>
        <v>0</v>
      </c>
      <c r="E35" s="45" t="s">
        <v>297</v>
      </c>
      <c r="F35" s="22" t="s">
        <v>110</v>
      </c>
      <c r="G35" s="22"/>
    </row>
    <row r="36" spans="1:7" ht="31.2" x14ac:dyDescent="0.55000000000000004">
      <c r="A36" s="40" t="s">
        <v>322</v>
      </c>
      <c r="B36" s="33" t="s">
        <v>321</v>
      </c>
      <c r="C36" s="51">
        <f>SUM(C31:C35)</f>
        <v>0</v>
      </c>
      <c r="D36" s="44" t="b">
        <f>IF(($C$36=SUM($C$31:$C$35)),TRUE,FALSE)</f>
        <v>1</v>
      </c>
      <c r="E36" s="52" t="s">
        <v>324</v>
      </c>
      <c r="F36" s="22"/>
      <c r="G36" s="22"/>
    </row>
    <row r="37" spans="1:7" x14ac:dyDescent="0.55000000000000004">
      <c r="A37" s="22" t="s">
        <v>313</v>
      </c>
      <c r="B37" s="25" t="s">
        <v>314</v>
      </c>
      <c r="C37" s="49" t="s">
        <v>115</v>
      </c>
      <c r="D37" s="49" t="s">
        <v>115</v>
      </c>
      <c r="E37" s="49" t="s">
        <v>115</v>
      </c>
      <c r="F37" s="49" t="s">
        <v>115</v>
      </c>
      <c r="G37" s="22"/>
    </row>
    <row r="38" spans="1:7" x14ac:dyDescent="0.55000000000000004">
      <c r="A38" s="41" t="s">
        <v>316</v>
      </c>
      <c r="B38" s="39" t="s">
        <v>26</v>
      </c>
      <c r="C38" s="50"/>
      <c r="D38" s="44" t="b">
        <f>ISNUMBER(C38)</f>
        <v>0</v>
      </c>
      <c r="E38" s="45" t="s">
        <v>297</v>
      </c>
      <c r="F38" s="22" t="s">
        <v>110</v>
      </c>
      <c r="G38" s="22"/>
    </row>
    <row r="39" spans="1:7" x14ac:dyDescent="0.55000000000000004">
      <c r="A39" s="41" t="s">
        <v>317</v>
      </c>
      <c r="B39" s="39" t="s">
        <v>27</v>
      </c>
      <c r="C39" s="50"/>
      <c r="D39" s="44" t="b">
        <f>ISNUMBER(C39)</f>
        <v>0</v>
      </c>
      <c r="E39" s="45" t="s">
        <v>297</v>
      </c>
      <c r="F39" s="22" t="s">
        <v>110</v>
      </c>
      <c r="G39" s="22"/>
    </row>
    <row r="40" spans="1:7" x14ac:dyDescent="0.55000000000000004">
      <c r="A40" s="41" t="s">
        <v>318</v>
      </c>
      <c r="B40" s="39" t="s">
        <v>28</v>
      </c>
      <c r="C40" s="50"/>
      <c r="D40" s="44" t="b">
        <f>ISNUMBER(C40)</f>
        <v>0</v>
      </c>
      <c r="E40" s="45" t="s">
        <v>297</v>
      </c>
      <c r="F40" s="22" t="s">
        <v>110</v>
      </c>
      <c r="G40" s="22"/>
    </row>
    <row r="41" spans="1:7" x14ac:dyDescent="0.55000000000000004">
      <c r="A41" s="41" t="s">
        <v>319</v>
      </c>
      <c r="B41" s="39" t="s">
        <v>29</v>
      </c>
      <c r="C41" s="50"/>
      <c r="D41" s="44" t="b">
        <f>ISNUMBER(C41)</f>
        <v>0</v>
      </c>
      <c r="E41" s="45" t="s">
        <v>297</v>
      </c>
      <c r="F41" s="22" t="s">
        <v>110</v>
      </c>
      <c r="G41" s="22"/>
    </row>
    <row r="42" spans="1:7" x14ac:dyDescent="0.55000000000000004">
      <c r="A42" s="41" t="s">
        <v>320</v>
      </c>
      <c r="B42" s="39" t="s">
        <v>30</v>
      </c>
      <c r="C42" s="50"/>
      <c r="D42" s="44" t="b">
        <f>ISNUMBER(C42)</f>
        <v>0</v>
      </c>
      <c r="E42" s="45" t="s">
        <v>297</v>
      </c>
      <c r="F42" s="22" t="s">
        <v>110</v>
      </c>
      <c r="G42" s="22"/>
    </row>
    <row r="43" spans="1:7" ht="31.2" x14ac:dyDescent="0.55000000000000004">
      <c r="A43" s="40" t="s">
        <v>323</v>
      </c>
      <c r="B43" s="33" t="s">
        <v>321</v>
      </c>
      <c r="C43" s="51">
        <f>SUM(C38:C42)</f>
        <v>0</v>
      </c>
      <c r="D43" s="44" t="b">
        <f>IF(($C$43=SUM($C$38:$C$42)),TRUE,FALSE)</f>
        <v>1</v>
      </c>
      <c r="E43" s="52" t="s">
        <v>324</v>
      </c>
      <c r="F43" s="22"/>
      <c r="G43" s="22"/>
    </row>
    <row r="44" spans="1:7" x14ac:dyDescent="0.55000000000000004">
      <c r="A44" s="42" t="s">
        <v>174</v>
      </c>
      <c r="B44" s="42" t="s">
        <v>31</v>
      </c>
      <c r="C44" s="43" t="s">
        <v>115</v>
      </c>
      <c r="D44" s="43" t="s">
        <v>115</v>
      </c>
      <c r="E44" s="43" t="s">
        <v>115</v>
      </c>
      <c r="F44" s="43" t="s">
        <v>115</v>
      </c>
      <c r="G44" s="22"/>
    </row>
    <row r="45" spans="1:7" ht="31.2" x14ac:dyDescent="0.55000000000000004">
      <c r="A45" s="22" t="s">
        <v>325</v>
      </c>
      <c r="B45" s="25" t="s">
        <v>326</v>
      </c>
      <c r="C45" s="49" t="s">
        <v>115</v>
      </c>
      <c r="D45" s="49" t="s">
        <v>115</v>
      </c>
      <c r="E45" s="49" t="s">
        <v>115</v>
      </c>
      <c r="F45" s="49" t="s">
        <v>115</v>
      </c>
      <c r="G45" s="22"/>
    </row>
    <row r="46" spans="1:7" x14ac:dyDescent="0.55000000000000004">
      <c r="A46" s="41" t="s">
        <v>335</v>
      </c>
      <c r="B46" s="39" t="s">
        <v>32</v>
      </c>
      <c r="C46" s="50"/>
      <c r="D46" s="44" t="b">
        <f>ISNUMBER(C46)</f>
        <v>0</v>
      </c>
      <c r="E46" s="45" t="s">
        <v>297</v>
      </c>
      <c r="F46" s="22" t="s">
        <v>110</v>
      </c>
      <c r="G46" s="22"/>
    </row>
    <row r="47" spans="1:7" x14ac:dyDescent="0.55000000000000004">
      <c r="A47" s="41" t="s">
        <v>336</v>
      </c>
      <c r="B47" s="39" t="s">
        <v>33</v>
      </c>
      <c r="C47" s="50"/>
      <c r="D47" s="44" t="b">
        <f>ISNUMBER(C47)</f>
        <v>0</v>
      </c>
      <c r="E47" s="45" t="s">
        <v>297</v>
      </c>
      <c r="F47" s="22" t="s">
        <v>110</v>
      </c>
      <c r="G47" s="22"/>
    </row>
    <row r="48" spans="1:7" x14ac:dyDescent="0.55000000000000004">
      <c r="A48" s="41" t="s">
        <v>337</v>
      </c>
      <c r="B48" s="39" t="s">
        <v>34</v>
      </c>
      <c r="C48" s="50"/>
      <c r="D48" s="44" t="b">
        <f>ISNUMBER(C48)</f>
        <v>0</v>
      </c>
      <c r="E48" s="45" t="s">
        <v>297</v>
      </c>
      <c r="F48" s="22" t="s">
        <v>110</v>
      </c>
      <c r="G48" s="22"/>
    </row>
    <row r="49" spans="1:7" x14ac:dyDescent="0.55000000000000004">
      <c r="A49" s="41" t="s">
        <v>338</v>
      </c>
      <c r="B49" s="39" t="s">
        <v>35</v>
      </c>
      <c r="C49" s="50"/>
      <c r="D49" s="44" t="b">
        <f>ISNUMBER(C49)</f>
        <v>0</v>
      </c>
      <c r="E49" s="45" t="s">
        <v>297</v>
      </c>
      <c r="F49" s="22" t="s">
        <v>110</v>
      </c>
      <c r="G49" s="22"/>
    </row>
    <row r="50" spans="1:7" x14ac:dyDescent="0.55000000000000004">
      <c r="A50" s="41" t="s">
        <v>339</v>
      </c>
      <c r="B50" s="39" t="s">
        <v>36</v>
      </c>
      <c r="C50" s="50"/>
      <c r="D50" s="44" t="b">
        <f>ISNUMBER(C50)</f>
        <v>0</v>
      </c>
      <c r="E50" s="45" t="s">
        <v>297</v>
      </c>
      <c r="F50" s="22" t="s">
        <v>110</v>
      </c>
      <c r="G50" s="22"/>
    </row>
    <row r="51" spans="1:7" ht="31.2" x14ac:dyDescent="0.55000000000000004">
      <c r="A51" s="40" t="s">
        <v>329</v>
      </c>
      <c r="B51" s="33" t="s">
        <v>321</v>
      </c>
      <c r="C51" s="51">
        <f>SUM(C46:C50)</f>
        <v>0</v>
      </c>
      <c r="D51" s="44" t="b">
        <f>IF(($C$51=SUM($C$46:$C$50)),TRUE,FALSE)</f>
        <v>1</v>
      </c>
      <c r="E51" s="52" t="s">
        <v>324</v>
      </c>
      <c r="F51" s="22"/>
      <c r="G51" s="22"/>
    </row>
    <row r="52" spans="1:7" ht="31.2" x14ac:dyDescent="0.55000000000000004">
      <c r="A52" s="22" t="s">
        <v>327</v>
      </c>
      <c r="B52" s="25" t="s">
        <v>328</v>
      </c>
      <c r="C52" s="49" t="s">
        <v>115</v>
      </c>
      <c r="D52" s="49" t="s">
        <v>115</v>
      </c>
      <c r="E52" s="49" t="s">
        <v>115</v>
      </c>
      <c r="F52" s="49" t="s">
        <v>115</v>
      </c>
      <c r="G52" s="22"/>
    </row>
    <row r="53" spans="1:7" x14ac:dyDescent="0.55000000000000004">
      <c r="A53" s="41" t="s">
        <v>340</v>
      </c>
      <c r="B53" s="39" t="s">
        <v>32</v>
      </c>
      <c r="C53" s="50"/>
      <c r="D53" s="44" t="b">
        <f>ISNUMBER(C53)</f>
        <v>0</v>
      </c>
      <c r="E53" s="45" t="s">
        <v>297</v>
      </c>
      <c r="F53" s="22" t="s">
        <v>110</v>
      </c>
      <c r="G53" s="22"/>
    </row>
    <row r="54" spans="1:7" x14ac:dyDescent="0.55000000000000004">
      <c r="A54" s="41" t="s">
        <v>341</v>
      </c>
      <c r="B54" s="39" t="s">
        <v>33</v>
      </c>
      <c r="C54" s="50"/>
      <c r="D54" s="44" t="b">
        <f>ISNUMBER(C54)</f>
        <v>0</v>
      </c>
      <c r="E54" s="45" t="s">
        <v>297</v>
      </c>
      <c r="F54" s="22" t="s">
        <v>110</v>
      </c>
      <c r="G54" s="22"/>
    </row>
    <row r="55" spans="1:7" x14ac:dyDescent="0.55000000000000004">
      <c r="A55" s="41" t="s">
        <v>342</v>
      </c>
      <c r="B55" s="39" t="s">
        <v>34</v>
      </c>
      <c r="C55" s="50"/>
      <c r="D55" s="44" t="b">
        <f>ISNUMBER(C55)</f>
        <v>0</v>
      </c>
      <c r="E55" s="45" t="s">
        <v>297</v>
      </c>
      <c r="F55" s="22" t="s">
        <v>110</v>
      </c>
      <c r="G55" s="22"/>
    </row>
    <row r="56" spans="1:7" x14ac:dyDescent="0.55000000000000004">
      <c r="A56" s="41" t="s">
        <v>343</v>
      </c>
      <c r="B56" s="39" t="s">
        <v>35</v>
      </c>
      <c r="C56" s="50"/>
      <c r="D56" s="44" t="b">
        <f>ISNUMBER(C56)</f>
        <v>0</v>
      </c>
      <c r="E56" s="45" t="s">
        <v>297</v>
      </c>
      <c r="F56" s="22" t="s">
        <v>110</v>
      </c>
      <c r="G56" s="22"/>
    </row>
    <row r="57" spans="1:7" x14ac:dyDescent="0.55000000000000004">
      <c r="A57" s="41" t="s">
        <v>344</v>
      </c>
      <c r="B57" s="39" t="s">
        <v>36</v>
      </c>
      <c r="C57" s="50"/>
      <c r="D57" s="44" t="b">
        <f>ISNUMBER(C57)</f>
        <v>0</v>
      </c>
      <c r="E57" s="45" t="s">
        <v>297</v>
      </c>
      <c r="F57" s="22" t="s">
        <v>110</v>
      </c>
      <c r="G57" s="22"/>
    </row>
    <row r="58" spans="1:7" ht="31.2" x14ac:dyDescent="0.55000000000000004">
      <c r="A58" s="40" t="s">
        <v>330</v>
      </c>
      <c r="B58" s="33" t="s">
        <v>321</v>
      </c>
      <c r="C58" s="51">
        <f>SUM(C53:C57)</f>
        <v>0</v>
      </c>
      <c r="D58" s="44" t="b">
        <f>IF(($C$58=SUM($C$53:$C$57)),TRUE,FALSE)</f>
        <v>1</v>
      </c>
      <c r="E58" s="52" t="s">
        <v>324</v>
      </c>
      <c r="F58" s="22"/>
      <c r="G58" s="22"/>
    </row>
    <row r="59" spans="1:7" x14ac:dyDescent="0.55000000000000004">
      <c r="A59" s="42" t="s">
        <v>175</v>
      </c>
      <c r="B59" s="42" t="s">
        <v>37</v>
      </c>
      <c r="C59" s="43" t="s">
        <v>115</v>
      </c>
      <c r="D59" s="43" t="s">
        <v>115</v>
      </c>
      <c r="E59" s="43" t="s">
        <v>115</v>
      </c>
      <c r="F59" s="43" t="s">
        <v>115</v>
      </c>
      <c r="G59" s="22"/>
    </row>
    <row r="60" spans="1:7" ht="46.8" x14ac:dyDescent="0.55000000000000004">
      <c r="A60" s="22" t="s">
        <v>332</v>
      </c>
      <c r="B60" s="25" t="s">
        <v>357</v>
      </c>
      <c r="C60" s="49" t="s">
        <v>115</v>
      </c>
      <c r="D60" s="49" t="s">
        <v>115</v>
      </c>
      <c r="E60" s="49" t="s">
        <v>115</v>
      </c>
      <c r="F60" s="49" t="s">
        <v>115</v>
      </c>
      <c r="G60" s="22"/>
    </row>
    <row r="61" spans="1:7" x14ac:dyDescent="0.55000000000000004">
      <c r="A61" s="41" t="s">
        <v>346</v>
      </c>
      <c r="B61" s="39" t="s">
        <v>38</v>
      </c>
      <c r="C61" s="48"/>
      <c r="D61" s="44" t="b">
        <f t="shared" ref="D61:D66" si="1">ISNUMBER(C61)</f>
        <v>0</v>
      </c>
      <c r="E61" s="45" t="s">
        <v>306</v>
      </c>
      <c r="F61" s="22" t="s">
        <v>109</v>
      </c>
      <c r="G61" s="22"/>
    </row>
    <row r="62" spans="1:7" x14ac:dyDescent="0.55000000000000004">
      <c r="A62" s="41" t="s">
        <v>347</v>
      </c>
      <c r="B62" s="39" t="s">
        <v>39</v>
      </c>
      <c r="C62" s="48"/>
      <c r="D62" s="44" t="b">
        <f t="shared" si="1"/>
        <v>0</v>
      </c>
      <c r="E62" s="45" t="s">
        <v>306</v>
      </c>
      <c r="F62" s="22" t="s">
        <v>109</v>
      </c>
      <c r="G62" s="22"/>
    </row>
    <row r="63" spans="1:7" x14ac:dyDescent="0.55000000000000004">
      <c r="A63" s="41" t="s">
        <v>348</v>
      </c>
      <c r="B63" s="39" t="s">
        <v>40</v>
      </c>
      <c r="C63" s="48"/>
      <c r="D63" s="44" t="b">
        <f t="shared" si="1"/>
        <v>0</v>
      </c>
      <c r="E63" s="45" t="s">
        <v>306</v>
      </c>
      <c r="F63" s="22" t="s">
        <v>109</v>
      </c>
      <c r="G63" s="22"/>
    </row>
    <row r="64" spans="1:7" x14ac:dyDescent="0.55000000000000004">
      <c r="A64" s="41" t="s">
        <v>349</v>
      </c>
      <c r="B64" s="39" t="s">
        <v>41</v>
      </c>
      <c r="C64" s="48"/>
      <c r="D64" s="44" t="b">
        <f t="shared" si="1"/>
        <v>0</v>
      </c>
      <c r="E64" s="45" t="s">
        <v>306</v>
      </c>
      <c r="F64" s="22" t="s">
        <v>109</v>
      </c>
      <c r="G64" s="22"/>
    </row>
    <row r="65" spans="1:7" x14ac:dyDescent="0.55000000000000004">
      <c r="A65" s="41" t="s">
        <v>350</v>
      </c>
      <c r="B65" s="39" t="s">
        <v>42</v>
      </c>
      <c r="C65" s="48"/>
      <c r="D65" s="44" t="b">
        <f t="shared" si="1"/>
        <v>0</v>
      </c>
      <c r="E65" s="45" t="s">
        <v>306</v>
      </c>
      <c r="F65" s="22" t="s">
        <v>109</v>
      </c>
      <c r="G65" s="22"/>
    </row>
    <row r="66" spans="1:7" x14ac:dyDescent="0.55000000000000004">
      <c r="A66" s="41" t="s">
        <v>351</v>
      </c>
      <c r="B66" s="39" t="s">
        <v>43</v>
      </c>
      <c r="C66" s="48"/>
      <c r="D66" s="44" t="b">
        <f t="shared" si="1"/>
        <v>0</v>
      </c>
      <c r="E66" s="45" t="s">
        <v>306</v>
      </c>
      <c r="F66" s="22" t="s">
        <v>109</v>
      </c>
      <c r="G66" s="22"/>
    </row>
    <row r="67" spans="1:7" ht="31.2" x14ac:dyDescent="0.55000000000000004">
      <c r="A67" s="40" t="s">
        <v>333</v>
      </c>
      <c r="B67" s="33" t="s">
        <v>321</v>
      </c>
      <c r="C67" s="51">
        <f>SUM(C61:C66)</f>
        <v>0</v>
      </c>
      <c r="D67" s="44" t="b">
        <f>IF(($C$67=SUM($C$61:$C$66)),TRUE,FALSE)</f>
        <v>1</v>
      </c>
      <c r="E67" s="52" t="s">
        <v>324</v>
      </c>
      <c r="F67" s="22"/>
      <c r="G67" s="22"/>
    </row>
    <row r="68" spans="1:7" ht="31.2" x14ac:dyDescent="0.55000000000000004">
      <c r="A68" s="22" t="s">
        <v>331</v>
      </c>
      <c r="B68" s="25" t="s">
        <v>358</v>
      </c>
      <c r="C68" s="49" t="s">
        <v>115</v>
      </c>
      <c r="D68" s="49" t="s">
        <v>115</v>
      </c>
      <c r="E68" s="49" t="s">
        <v>115</v>
      </c>
      <c r="F68" s="49" t="s">
        <v>115</v>
      </c>
      <c r="G68" s="22"/>
    </row>
    <row r="69" spans="1:7" x14ac:dyDescent="0.55000000000000004">
      <c r="A69" s="41" t="s">
        <v>345</v>
      </c>
      <c r="B69" s="39" t="s">
        <v>39</v>
      </c>
      <c r="C69" s="48"/>
      <c r="D69" s="44" t="b">
        <f t="shared" ref="D69:D74" si="2">ISNUMBER(C69)</f>
        <v>0</v>
      </c>
      <c r="E69" s="45" t="s">
        <v>306</v>
      </c>
      <c r="F69" s="22" t="s">
        <v>109</v>
      </c>
      <c r="G69" s="22"/>
    </row>
    <row r="70" spans="1:7" x14ac:dyDescent="0.55000000000000004">
      <c r="A70" s="41" t="s">
        <v>352</v>
      </c>
      <c r="B70" s="39" t="s">
        <v>40</v>
      </c>
      <c r="C70" s="48"/>
      <c r="D70" s="44" t="b">
        <f t="shared" si="2"/>
        <v>0</v>
      </c>
      <c r="E70" s="45" t="s">
        <v>306</v>
      </c>
      <c r="F70" s="22" t="s">
        <v>109</v>
      </c>
      <c r="G70" s="22"/>
    </row>
    <row r="71" spans="1:7" x14ac:dyDescent="0.55000000000000004">
      <c r="A71" s="41" t="s">
        <v>353</v>
      </c>
      <c r="B71" s="39" t="s">
        <v>41</v>
      </c>
      <c r="C71" s="48"/>
      <c r="D71" s="44" t="b">
        <f t="shared" si="2"/>
        <v>0</v>
      </c>
      <c r="E71" s="45" t="s">
        <v>306</v>
      </c>
      <c r="F71" s="22" t="s">
        <v>109</v>
      </c>
      <c r="G71" s="22"/>
    </row>
    <row r="72" spans="1:7" x14ac:dyDescent="0.55000000000000004">
      <c r="A72" s="41" t="s">
        <v>354</v>
      </c>
      <c r="B72" s="39" t="s">
        <v>42</v>
      </c>
      <c r="C72" s="48"/>
      <c r="D72" s="44" t="b">
        <f t="shared" si="2"/>
        <v>0</v>
      </c>
      <c r="E72" s="45" t="s">
        <v>306</v>
      </c>
      <c r="F72" s="22" t="s">
        <v>109</v>
      </c>
      <c r="G72" s="22"/>
    </row>
    <row r="73" spans="1:7" x14ac:dyDescent="0.55000000000000004">
      <c r="A73" s="41" t="s">
        <v>355</v>
      </c>
      <c r="B73" s="39" t="s">
        <v>43</v>
      </c>
      <c r="C73" s="48"/>
      <c r="D73" s="44" t="b">
        <f t="shared" si="2"/>
        <v>0</v>
      </c>
      <c r="E73" s="45" t="s">
        <v>306</v>
      </c>
      <c r="F73" s="22" t="s">
        <v>109</v>
      </c>
      <c r="G73" s="22"/>
    </row>
    <row r="74" spans="1:7" x14ac:dyDescent="0.55000000000000004">
      <c r="A74" s="41" t="s">
        <v>356</v>
      </c>
      <c r="B74" s="39" t="s">
        <v>38</v>
      </c>
      <c r="C74" s="48"/>
      <c r="D74" s="44" t="b">
        <f t="shared" si="2"/>
        <v>0</v>
      </c>
      <c r="E74" s="45" t="s">
        <v>306</v>
      </c>
      <c r="F74" s="22" t="s">
        <v>109</v>
      </c>
      <c r="G74" s="22"/>
    </row>
    <row r="75" spans="1:7" ht="31.2" x14ac:dyDescent="0.55000000000000004">
      <c r="A75" s="40" t="s">
        <v>334</v>
      </c>
      <c r="B75" s="33" t="s">
        <v>321</v>
      </c>
      <c r="C75" s="51">
        <f>SUM(C69:C74)</f>
        <v>0</v>
      </c>
      <c r="D75" s="44" t="b">
        <f>IF(($C$75=SUM($C$69:$C$74)),TRUE,FALSE)</f>
        <v>1</v>
      </c>
      <c r="E75" s="52" t="s">
        <v>324</v>
      </c>
      <c r="F75" s="22"/>
      <c r="G75" s="22"/>
    </row>
    <row r="76" spans="1:7" x14ac:dyDescent="0.55000000000000004">
      <c r="A76" s="42" t="s">
        <v>176</v>
      </c>
      <c r="B76" s="42" t="s">
        <v>44</v>
      </c>
      <c r="C76" s="43" t="s">
        <v>115</v>
      </c>
      <c r="D76" s="43" t="s">
        <v>115</v>
      </c>
      <c r="E76" s="43" t="s">
        <v>115</v>
      </c>
      <c r="F76" s="43" t="s">
        <v>115</v>
      </c>
      <c r="G76" s="22"/>
    </row>
    <row r="77" spans="1:7" ht="31.2" x14ac:dyDescent="0.55000000000000004">
      <c r="A77" s="22" t="s">
        <v>45</v>
      </c>
      <c r="B77" s="25" t="s">
        <v>359</v>
      </c>
      <c r="C77" s="53"/>
      <c r="D77" s="44" t="b">
        <f t="shared" ref="D77:D83" si="3">ISNUMBER(C77)</f>
        <v>0</v>
      </c>
      <c r="E77" s="45" t="s">
        <v>306</v>
      </c>
      <c r="F77" s="22" t="s">
        <v>110</v>
      </c>
      <c r="G77" s="22"/>
    </row>
    <row r="78" spans="1:7" ht="31.2" x14ac:dyDescent="0.55000000000000004">
      <c r="A78" s="22" t="s">
        <v>46</v>
      </c>
      <c r="B78" s="25" t="s">
        <v>360</v>
      </c>
      <c r="C78" s="53"/>
      <c r="D78" s="44" t="b">
        <f t="shared" si="3"/>
        <v>0</v>
      </c>
      <c r="E78" s="45" t="s">
        <v>306</v>
      </c>
      <c r="F78" s="22" t="s">
        <v>110</v>
      </c>
      <c r="G78" s="22"/>
    </row>
    <row r="79" spans="1:7" ht="46.8" x14ac:dyDescent="0.55000000000000004">
      <c r="A79" s="22" t="s">
        <v>47</v>
      </c>
      <c r="B79" s="25" t="s">
        <v>361</v>
      </c>
      <c r="C79" s="53"/>
      <c r="D79" s="44" t="b">
        <f t="shared" si="3"/>
        <v>0</v>
      </c>
      <c r="E79" s="45" t="s">
        <v>306</v>
      </c>
      <c r="F79" s="22" t="s">
        <v>110</v>
      </c>
      <c r="G79" s="22"/>
    </row>
    <row r="80" spans="1:7" ht="46.8" x14ac:dyDescent="0.55000000000000004">
      <c r="A80" s="22" t="s">
        <v>48</v>
      </c>
      <c r="B80" s="25" t="s">
        <v>362</v>
      </c>
      <c r="C80" s="53"/>
      <c r="D80" s="44" t="b">
        <f t="shared" si="3"/>
        <v>0</v>
      </c>
      <c r="E80" s="45" t="s">
        <v>306</v>
      </c>
      <c r="F80" s="22" t="s">
        <v>110</v>
      </c>
      <c r="G80" s="22"/>
    </row>
    <row r="81" spans="1:7" ht="31.2" x14ac:dyDescent="0.55000000000000004">
      <c r="A81" s="22" t="s">
        <v>49</v>
      </c>
      <c r="B81" s="25" t="s">
        <v>363</v>
      </c>
      <c r="C81" s="53"/>
      <c r="D81" s="44" t="b">
        <f t="shared" si="3"/>
        <v>0</v>
      </c>
      <c r="E81" s="45" t="s">
        <v>306</v>
      </c>
      <c r="F81" s="22" t="s">
        <v>109</v>
      </c>
      <c r="G81" s="22"/>
    </row>
    <row r="82" spans="1:7" ht="31.2" x14ac:dyDescent="0.55000000000000004">
      <c r="A82" s="22" t="s">
        <v>50</v>
      </c>
      <c r="B82" s="39" t="s">
        <v>364</v>
      </c>
      <c r="C82" s="48"/>
      <c r="D82" s="44" t="b">
        <f t="shared" si="3"/>
        <v>0</v>
      </c>
      <c r="E82" s="45" t="s">
        <v>306</v>
      </c>
      <c r="F82" s="22" t="s">
        <v>110</v>
      </c>
      <c r="G82" s="22"/>
    </row>
    <row r="83" spans="1:7" ht="31.2" x14ac:dyDescent="0.55000000000000004">
      <c r="A83" s="22" t="s">
        <v>51</v>
      </c>
      <c r="B83" s="39" t="s">
        <v>365</v>
      </c>
      <c r="C83" s="48"/>
      <c r="D83" s="44" t="b">
        <f t="shared" si="3"/>
        <v>0</v>
      </c>
      <c r="E83" s="45" t="s">
        <v>306</v>
      </c>
      <c r="F83" s="22" t="s">
        <v>110</v>
      </c>
      <c r="G83" s="22"/>
    </row>
    <row r="84" spans="1:7" x14ac:dyDescent="0.55000000000000004">
      <c r="A84" s="42" t="s">
        <v>177</v>
      </c>
      <c r="B84" s="42" t="s">
        <v>52</v>
      </c>
      <c r="C84" s="43" t="s">
        <v>115</v>
      </c>
      <c r="D84" s="43" t="s">
        <v>115</v>
      </c>
      <c r="E84" s="43" t="s">
        <v>115</v>
      </c>
      <c r="F84" s="43" t="s">
        <v>115</v>
      </c>
      <c r="G84" s="22"/>
    </row>
    <row r="85" spans="1:7" ht="62.4" x14ac:dyDescent="0.55000000000000004">
      <c r="A85" s="22" t="s">
        <v>53</v>
      </c>
      <c r="B85" s="25" t="s">
        <v>367</v>
      </c>
      <c r="C85" s="31"/>
      <c r="D85" s="37" t="s">
        <v>139</v>
      </c>
      <c r="E85" s="27" t="s">
        <v>372</v>
      </c>
      <c r="F85" s="22" t="s">
        <v>109</v>
      </c>
      <c r="G85" s="22"/>
    </row>
    <row r="86" spans="1:7" ht="78" x14ac:dyDescent="0.55000000000000004">
      <c r="A86" s="22" t="s">
        <v>54</v>
      </c>
      <c r="B86" s="25" t="s">
        <v>368</v>
      </c>
      <c r="C86" s="54"/>
      <c r="D86" s="44" t="b">
        <f>ISNUMBER(C86)</f>
        <v>0</v>
      </c>
      <c r="E86" s="45" t="s">
        <v>383</v>
      </c>
      <c r="F86" s="22" t="s">
        <v>109</v>
      </c>
      <c r="G86" s="22"/>
    </row>
    <row r="87" spans="1:7" ht="78" x14ac:dyDescent="0.55000000000000004">
      <c r="A87" s="22" t="s">
        <v>55</v>
      </c>
      <c r="B87" s="25" t="s">
        <v>369</v>
      </c>
      <c r="C87" s="53"/>
      <c r="D87" s="44" t="b">
        <f>ISNUMBER(C87)</f>
        <v>0</v>
      </c>
      <c r="E87" s="45" t="s">
        <v>384</v>
      </c>
      <c r="F87" s="22" t="s">
        <v>109</v>
      </c>
      <c r="G87" s="22"/>
    </row>
    <row r="88" spans="1:7" ht="189.7" customHeight="1" x14ac:dyDescent="0.55000000000000004">
      <c r="A88" s="22" t="s">
        <v>56</v>
      </c>
      <c r="B88" s="25" t="s">
        <v>370</v>
      </c>
      <c r="C88" s="54"/>
      <c r="D88" s="44" t="b">
        <f>ISNUMBER(C88)</f>
        <v>0</v>
      </c>
      <c r="E88" s="45" t="s">
        <v>385</v>
      </c>
      <c r="F88" s="22" t="s">
        <v>109</v>
      </c>
      <c r="G88" s="22"/>
    </row>
    <row r="89" spans="1:7" x14ac:dyDescent="0.55000000000000004">
      <c r="A89" s="42" t="s">
        <v>178</v>
      </c>
      <c r="B89" s="42" t="s">
        <v>57</v>
      </c>
      <c r="C89" s="43" t="s">
        <v>115</v>
      </c>
      <c r="D89" s="43" t="s">
        <v>115</v>
      </c>
      <c r="E89" s="43" t="s">
        <v>115</v>
      </c>
      <c r="F89" s="43" t="s">
        <v>115</v>
      </c>
      <c r="G89" s="22"/>
    </row>
    <row r="90" spans="1:7" ht="31.2" x14ac:dyDescent="0.55000000000000004">
      <c r="A90" s="22" t="s">
        <v>58</v>
      </c>
      <c r="B90" s="25" t="s">
        <v>389</v>
      </c>
      <c r="C90" s="47"/>
      <c r="D90" s="44" t="b">
        <f t="shared" ref="D90:D97" si="4">ISNUMBER(C90)</f>
        <v>0</v>
      </c>
      <c r="E90" s="45" t="s">
        <v>297</v>
      </c>
      <c r="F90" s="22" t="s">
        <v>110</v>
      </c>
      <c r="G90" s="22"/>
    </row>
    <row r="91" spans="1:7" ht="31.2" x14ac:dyDescent="0.55000000000000004">
      <c r="A91" s="22" t="s">
        <v>59</v>
      </c>
      <c r="B91" s="25" t="s">
        <v>390</v>
      </c>
      <c r="C91" s="47"/>
      <c r="D91" s="44" t="b">
        <f t="shared" si="4"/>
        <v>0</v>
      </c>
      <c r="E91" s="45" t="s">
        <v>297</v>
      </c>
      <c r="F91" s="22" t="s">
        <v>110</v>
      </c>
      <c r="G91" s="22"/>
    </row>
    <row r="92" spans="1:7" ht="31.2" x14ac:dyDescent="0.55000000000000004">
      <c r="A92" s="22" t="s">
        <v>60</v>
      </c>
      <c r="B92" s="25" t="s">
        <v>391</v>
      </c>
      <c r="C92" s="47"/>
      <c r="D92" s="44" t="b">
        <f t="shared" si="4"/>
        <v>0</v>
      </c>
      <c r="E92" s="45" t="s">
        <v>297</v>
      </c>
      <c r="F92" s="22" t="s">
        <v>110</v>
      </c>
      <c r="G92" s="22"/>
    </row>
    <row r="93" spans="1:7" ht="31.2" x14ac:dyDescent="0.55000000000000004">
      <c r="A93" s="22" t="s">
        <v>61</v>
      </c>
      <c r="B93" s="25" t="s">
        <v>392</v>
      </c>
      <c r="C93" s="47"/>
      <c r="D93" s="44" t="b">
        <f t="shared" si="4"/>
        <v>0</v>
      </c>
      <c r="E93" s="45" t="s">
        <v>297</v>
      </c>
      <c r="F93" s="22" t="s">
        <v>110</v>
      </c>
      <c r="G93" s="22"/>
    </row>
    <row r="94" spans="1:7" ht="31.2" x14ac:dyDescent="0.55000000000000004">
      <c r="A94" s="22" t="s">
        <v>62</v>
      </c>
      <c r="B94" s="25" t="s">
        <v>393</v>
      </c>
      <c r="C94" s="47"/>
      <c r="D94" s="44" t="b">
        <f t="shared" si="4"/>
        <v>0</v>
      </c>
      <c r="E94" s="45" t="s">
        <v>297</v>
      </c>
      <c r="F94" s="22" t="s">
        <v>110</v>
      </c>
      <c r="G94" s="22"/>
    </row>
    <row r="95" spans="1:7" ht="31.2" x14ac:dyDescent="0.55000000000000004">
      <c r="A95" s="22" t="s">
        <v>63</v>
      </c>
      <c r="B95" s="25" t="s">
        <v>394</v>
      </c>
      <c r="C95" s="47"/>
      <c r="D95" s="44" t="b">
        <f t="shared" si="4"/>
        <v>0</v>
      </c>
      <c r="E95" s="45" t="s">
        <v>297</v>
      </c>
      <c r="F95" s="22" t="s">
        <v>110</v>
      </c>
      <c r="G95" s="22"/>
    </row>
    <row r="96" spans="1:7" ht="31.2" x14ac:dyDescent="0.55000000000000004">
      <c r="A96" s="22" t="s">
        <v>64</v>
      </c>
      <c r="B96" s="25" t="s">
        <v>395</v>
      </c>
      <c r="C96" s="47"/>
      <c r="D96" s="44" t="b">
        <f t="shared" si="4"/>
        <v>0</v>
      </c>
      <c r="E96" s="45" t="s">
        <v>297</v>
      </c>
      <c r="F96" s="22" t="s">
        <v>110</v>
      </c>
      <c r="G96" s="22"/>
    </row>
    <row r="97" spans="1:7" ht="31.2" x14ac:dyDescent="0.55000000000000004">
      <c r="A97" s="22" t="s">
        <v>65</v>
      </c>
      <c r="B97" s="25" t="s">
        <v>396</v>
      </c>
      <c r="C97" s="47"/>
      <c r="D97" s="44" t="b">
        <f t="shared" si="4"/>
        <v>0</v>
      </c>
      <c r="E97" s="45" t="s">
        <v>297</v>
      </c>
      <c r="F97" s="22" t="s">
        <v>110</v>
      </c>
      <c r="G97" s="22"/>
    </row>
    <row r="98" spans="1:7" ht="31.2" x14ac:dyDescent="0.55000000000000004">
      <c r="A98" s="22" t="s">
        <v>404</v>
      </c>
      <c r="B98" s="25" t="s">
        <v>405</v>
      </c>
      <c r="C98" s="49" t="s">
        <v>115</v>
      </c>
      <c r="D98" s="49" t="s">
        <v>115</v>
      </c>
      <c r="E98" s="49" t="s">
        <v>115</v>
      </c>
      <c r="F98" s="49" t="s">
        <v>115</v>
      </c>
      <c r="G98" s="22"/>
    </row>
    <row r="99" spans="1:7" ht="46.8" x14ac:dyDescent="0.55000000000000004">
      <c r="A99" s="41" t="s">
        <v>406</v>
      </c>
      <c r="B99" s="25" t="s">
        <v>111</v>
      </c>
      <c r="C99" s="47"/>
      <c r="D99" s="44" t="b">
        <f>ISNUMBER(C99)</f>
        <v>0</v>
      </c>
      <c r="E99" s="45" t="s">
        <v>297</v>
      </c>
      <c r="F99" s="22" t="s">
        <v>110</v>
      </c>
      <c r="G99" s="22"/>
    </row>
    <row r="100" spans="1:7" ht="31.2" x14ac:dyDescent="0.55000000000000004">
      <c r="A100" s="41" t="s">
        <v>407</v>
      </c>
      <c r="B100" s="25" t="s">
        <v>112</v>
      </c>
      <c r="C100" s="47"/>
      <c r="D100" s="44" t="b">
        <f>ISNUMBER(C100)</f>
        <v>0</v>
      </c>
      <c r="E100" s="45" t="s">
        <v>297</v>
      </c>
      <c r="F100" s="22" t="s">
        <v>110</v>
      </c>
      <c r="G100" s="22"/>
    </row>
    <row r="101" spans="1:7" ht="31.2" x14ac:dyDescent="0.55000000000000004">
      <c r="A101" s="40" t="s">
        <v>408</v>
      </c>
      <c r="B101" s="33" t="s">
        <v>321</v>
      </c>
      <c r="C101" s="51">
        <f>SUM(C99:C100)</f>
        <v>0</v>
      </c>
      <c r="D101" s="44" t="b">
        <f>IF(($C$101=SUM($C$99:$C$100)),TRUE,FALSE)</f>
        <v>1</v>
      </c>
      <c r="E101" s="52" t="s">
        <v>324</v>
      </c>
      <c r="F101" s="22"/>
      <c r="G101" s="22"/>
    </row>
    <row r="102" spans="1:7" ht="31.2" x14ac:dyDescent="0.55000000000000004">
      <c r="A102" s="22" t="s">
        <v>66</v>
      </c>
      <c r="B102" s="25" t="s">
        <v>397</v>
      </c>
      <c r="C102" s="47"/>
      <c r="D102" s="44" t="b">
        <f>ISNUMBER(C102)</f>
        <v>0</v>
      </c>
      <c r="E102" s="45" t="s">
        <v>297</v>
      </c>
      <c r="F102" s="22" t="s">
        <v>110</v>
      </c>
      <c r="G102" s="22"/>
    </row>
    <row r="103" spans="1:7" ht="31.2" x14ac:dyDescent="0.55000000000000004">
      <c r="A103" s="22" t="s">
        <v>399</v>
      </c>
      <c r="B103" s="25" t="s">
        <v>400</v>
      </c>
      <c r="C103" s="49" t="s">
        <v>115</v>
      </c>
      <c r="D103" s="49" t="s">
        <v>115</v>
      </c>
      <c r="E103" s="49" t="s">
        <v>115</v>
      </c>
      <c r="F103" s="49" t="s">
        <v>115</v>
      </c>
      <c r="G103" s="22"/>
    </row>
    <row r="104" spans="1:7" ht="62.4" x14ac:dyDescent="0.55000000000000004">
      <c r="A104" s="41" t="s">
        <v>401</v>
      </c>
      <c r="B104" s="25" t="s">
        <v>113</v>
      </c>
      <c r="C104" s="47"/>
      <c r="D104" s="44" t="b">
        <f>ISNUMBER(C104)</f>
        <v>0</v>
      </c>
      <c r="E104" s="45" t="s">
        <v>297</v>
      </c>
      <c r="F104" s="22" t="s">
        <v>110</v>
      </c>
      <c r="G104" s="22"/>
    </row>
    <row r="105" spans="1:7" ht="31.2" x14ac:dyDescent="0.55000000000000004">
      <c r="A105" s="41" t="s">
        <v>402</v>
      </c>
      <c r="B105" s="25" t="s">
        <v>114</v>
      </c>
      <c r="C105" s="47"/>
      <c r="D105" s="44" t="b">
        <f>ISNUMBER(C105)</f>
        <v>0</v>
      </c>
      <c r="E105" s="45" t="s">
        <v>297</v>
      </c>
      <c r="F105" s="22" t="s">
        <v>110</v>
      </c>
      <c r="G105" s="22"/>
    </row>
    <row r="106" spans="1:7" ht="31.2" x14ac:dyDescent="0.55000000000000004">
      <c r="A106" s="40" t="s">
        <v>403</v>
      </c>
      <c r="B106" s="33" t="s">
        <v>321</v>
      </c>
      <c r="C106" s="51">
        <f>SUM(C104:C105)</f>
        <v>0</v>
      </c>
      <c r="D106" s="44" t="b">
        <f>IF(($C$106=SUM($C$104:$C$105)),TRUE,FALSE)</f>
        <v>1</v>
      </c>
      <c r="E106" s="52" t="s">
        <v>324</v>
      </c>
      <c r="F106" s="22"/>
      <c r="G106" s="22"/>
    </row>
    <row r="107" spans="1:7" ht="31.2" x14ac:dyDescent="0.55000000000000004">
      <c r="A107" s="22" t="s">
        <v>67</v>
      </c>
      <c r="B107" s="25" t="s">
        <v>398</v>
      </c>
      <c r="C107" s="47"/>
      <c r="D107" s="44" t="b">
        <f>ISNUMBER(C107)</f>
        <v>0</v>
      </c>
      <c r="E107" s="45" t="s">
        <v>297</v>
      </c>
      <c r="F107" s="22" t="s">
        <v>109</v>
      </c>
      <c r="G107" s="22"/>
    </row>
    <row r="108" spans="1:7" x14ac:dyDescent="0.55000000000000004">
      <c r="A108" s="42" t="s">
        <v>179</v>
      </c>
      <c r="B108" s="42" t="s">
        <v>270</v>
      </c>
      <c r="C108" s="43" t="s">
        <v>115</v>
      </c>
      <c r="D108" s="43" t="s">
        <v>115</v>
      </c>
      <c r="E108" s="43" t="s">
        <v>115</v>
      </c>
      <c r="F108" s="43" t="s">
        <v>115</v>
      </c>
      <c r="G108" s="22"/>
    </row>
    <row r="109" spans="1:7" ht="31.2" x14ac:dyDescent="0.55000000000000004">
      <c r="A109" s="44" t="s">
        <v>274</v>
      </c>
      <c r="B109" s="45" t="s">
        <v>375</v>
      </c>
      <c r="C109" s="55" t="s">
        <v>271</v>
      </c>
      <c r="D109" s="44" t="s">
        <v>139</v>
      </c>
      <c r="E109" s="45" t="s">
        <v>275</v>
      </c>
      <c r="F109" s="22"/>
      <c r="G109" s="22"/>
    </row>
    <row r="110" spans="1:7" x14ac:dyDescent="0.55000000000000004">
      <c r="A110" s="59" t="s">
        <v>276</v>
      </c>
      <c r="B110" s="56" t="s">
        <v>376</v>
      </c>
      <c r="C110" s="49" t="s">
        <v>115</v>
      </c>
      <c r="D110" s="43" t="s">
        <v>115</v>
      </c>
      <c r="E110" s="43" t="s">
        <v>115</v>
      </c>
      <c r="F110" s="43" t="s">
        <v>115</v>
      </c>
      <c r="G110" s="22"/>
    </row>
    <row r="111" spans="1:7" x14ac:dyDescent="0.55000000000000004">
      <c r="A111" s="58" t="s">
        <v>278</v>
      </c>
      <c r="B111" s="45" t="s">
        <v>377</v>
      </c>
      <c r="C111" s="55"/>
      <c r="D111" s="44" t="s">
        <v>139</v>
      </c>
      <c r="E111" s="45" t="s">
        <v>250</v>
      </c>
      <c r="F111" s="22"/>
      <c r="G111" s="22"/>
    </row>
    <row r="112" spans="1:7" x14ac:dyDescent="0.55000000000000004">
      <c r="A112" s="58" t="s">
        <v>279</v>
      </c>
      <c r="B112" s="45" t="s">
        <v>378</v>
      </c>
      <c r="C112" s="55"/>
      <c r="D112" s="44" t="s">
        <v>139</v>
      </c>
      <c r="E112" s="45" t="s">
        <v>250</v>
      </c>
      <c r="F112" s="22"/>
      <c r="G112" s="22"/>
    </row>
    <row r="113" spans="1:7" x14ac:dyDescent="0.55000000000000004">
      <c r="A113" s="58" t="s">
        <v>280</v>
      </c>
      <c r="B113" s="45" t="s">
        <v>379</v>
      </c>
      <c r="C113" s="55"/>
      <c r="D113" s="44" t="s">
        <v>139</v>
      </c>
      <c r="E113" s="45" t="s">
        <v>250</v>
      </c>
      <c r="F113" s="22"/>
      <c r="G113" s="22"/>
    </row>
    <row r="114" spans="1:7" x14ac:dyDescent="0.55000000000000004">
      <c r="A114" s="58" t="s">
        <v>281</v>
      </c>
      <c r="B114" s="45" t="s">
        <v>380</v>
      </c>
      <c r="C114" s="55"/>
      <c r="D114" s="44" t="s">
        <v>139</v>
      </c>
      <c r="E114" s="45" t="s">
        <v>251</v>
      </c>
      <c r="F114" s="22"/>
      <c r="G114" s="22"/>
    </row>
    <row r="115" spans="1:7" x14ac:dyDescent="0.55000000000000004">
      <c r="A115" s="58" t="s">
        <v>282</v>
      </c>
      <c r="B115" s="45" t="s">
        <v>381</v>
      </c>
      <c r="C115" s="55"/>
      <c r="D115" s="44" t="s">
        <v>139</v>
      </c>
      <c r="E115" s="45" t="s">
        <v>250</v>
      </c>
      <c r="F115" s="22"/>
      <c r="G115" s="22"/>
    </row>
    <row r="116" spans="1:7" ht="40.5" customHeight="1" x14ac:dyDescent="0.55000000000000004">
      <c r="A116" s="58" t="s">
        <v>283</v>
      </c>
      <c r="B116" s="45" t="s">
        <v>382</v>
      </c>
      <c r="C116" s="57"/>
      <c r="D116" s="44" t="s">
        <v>139</v>
      </c>
      <c r="E116" s="45" t="s">
        <v>272</v>
      </c>
      <c r="F116" s="22"/>
      <c r="G116" s="22"/>
    </row>
    <row r="117" spans="1:7" ht="33" customHeight="1" x14ac:dyDescent="0.55000000000000004">
      <c r="A117" s="44" t="s">
        <v>277</v>
      </c>
      <c r="B117" s="45" t="s">
        <v>430</v>
      </c>
      <c r="C117" s="55" t="s">
        <v>271</v>
      </c>
      <c r="D117" s="44" t="s">
        <v>139</v>
      </c>
      <c r="E117" s="45" t="s">
        <v>275</v>
      </c>
      <c r="F117" s="22"/>
      <c r="G117" s="22"/>
    </row>
    <row r="118" spans="1:7" x14ac:dyDescent="0.55000000000000004">
      <c r="A118" s="42" t="s">
        <v>115</v>
      </c>
      <c r="B118" s="42" t="s">
        <v>273</v>
      </c>
      <c r="C118" s="43" t="s">
        <v>115</v>
      </c>
      <c r="D118" s="43" t="s">
        <v>115</v>
      </c>
      <c r="E118" s="43" t="s">
        <v>115</v>
      </c>
      <c r="F118" s="43" t="s">
        <v>115</v>
      </c>
      <c r="G118" s="22"/>
    </row>
  </sheetData>
  <autoFilter ref="A2:H107" xr:uid="{4C78B61A-2F14-4AF3-B10D-D47C49590712}"/>
  <conditionalFormatting sqref="H3">
    <cfRule type="containsText" dxfId="201" priority="201" operator="containsText" text="TRUE">
      <formula>NOT(ISERROR(SEARCH("TRUE",H3)))</formula>
    </cfRule>
    <cfRule type="containsText" dxfId="200" priority="202" operator="containsText" text="FALSE">
      <formula>NOT(ISERROR(SEARCH("FALSE",H3)))</formula>
    </cfRule>
  </conditionalFormatting>
  <conditionalFormatting sqref="H4">
    <cfRule type="containsText" dxfId="199" priority="199" operator="containsText" text="TRUE">
      <formula>NOT(ISERROR(SEARCH("TRUE",H4)))</formula>
    </cfRule>
    <cfRule type="containsText" dxfId="198" priority="200" operator="containsText" text="FALSE">
      <formula>NOT(ISERROR(SEARCH("FALSE",H4)))</formula>
    </cfRule>
  </conditionalFormatting>
  <conditionalFormatting sqref="D5">
    <cfRule type="containsText" dxfId="197" priority="197" operator="containsText" text="TRUE">
      <formula>NOT(ISERROR(SEARCH("TRUE",D5)))</formula>
    </cfRule>
    <cfRule type="containsText" dxfId="196" priority="198" operator="containsText" text="FALSE">
      <formula>NOT(ISERROR(SEARCH("FALSE",D5)))</formula>
    </cfRule>
  </conditionalFormatting>
  <conditionalFormatting sqref="D6">
    <cfRule type="containsText" dxfId="195" priority="195" operator="containsText" text="TRUE">
      <formula>NOT(ISERROR(SEARCH("TRUE",D6)))</formula>
    </cfRule>
    <cfRule type="containsText" dxfId="194" priority="196" operator="containsText" text="FALSE">
      <formula>NOT(ISERROR(SEARCH("FALSE",D6)))</formula>
    </cfRule>
  </conditionalFormatting>
  <conditionalFormatting sqref="D7">
    <cfRule type="containsText" dxfId="193" priority="193" operator="containsText" text="TRUE">
      <formula>NOT(ISERROR(SEARCH("TRUE",D7)))</formula>
    </cfRule>
    <cfRule type="containsText" dxfId="192" priority="194" operator="containsText" text="FALSE">
      <formula>NOT(ISERROR(SEARCH("FALSE",D7)))</formula>
    </cfRule>
  </conditionalFormatting>
  <conditionalFormatting sqref="D8">
    <cfRule type="containsText" dxfId="191" priority="191" operator="containsText" text="TRUE">
      <formula>NOT(ISERROR(SEARCH("TRUE",D8)))</formula>
    </cfRule>
    <cfRule type="containsText" dxfId="190" priority="192" operator="containsText" text="FALSE">
      <formula>NOT(ISERROR(SEARCH("FALSE",D8)))</formula>
    </cfRule>
  </conditionalFormatting>
  <conditionalFormatting sqref="D9">
    <cfRule type="containsText" dxfId="189" priority="189" operator="containsText" text="TRUE">
      <formula>NOT(ISERROR(SEARCH("TRUE",D9)))</formula>
    </cfRule>
    <cfRule type="containsText" dxfId="188" priority="190" operator="containsText" text="FALSE">
      <formula>NOT(ISERROR(SEARCH("FALSE",D9)))</formula>
    </cfRule>
  </conditionalFormatting>
  <conditionalFormatting sqref="D12">
    <cfRule type="containsText" dxfId="187" priority="187" operator="containsText" text="TRUE">
      <formula>NOT(ISERROR(SEARCH("TRUE",D12)))</formula>
    </cfRule>
    <cfRule type="containsText" dxfId="186" priority="188" operator="containsText" text="FALSE">
      <formula>NOT(ISERROR(SEARCH("FALSE",D12)))</formula>
    </cfRule>
  </conditionalFormatting>
  <conditionalFormatting sqref="D109:D118 F110">
    <cfRule type="containsText" dxfId="185" priority="185" operator="containsText" text="TRUE">
      <formula>NOT(ISERROR(SEARCH("TRUE",D109)))</formula>
    </cfRule>
    <cfRule type="containsText" dxfId="184" priority="186" operator="containsText" text="FALSE">
      <formula>NOT(ISERROR(SEARCH("FALSE",D109)))</formula>
    </cfRule>
  </conditionalFormatting>
  <conditionalFormatting sqref="D84">
    <cfRule type="containsText" dxfId="183" priority="181" operator="containsText" text="TRUE">
      <formula>NOT(ISERROR(SEARCH("TRUE",D84)))</formula>
    </cfRule>
    <cfRule type="containsText" dxfId="182" priority="182" operator="containsText" text="FALSE">
      <formula>NOT(ISERROR(SEARCH("FALSE",D84)))</formula>
    </cfRule>
  </conditionalFormatting>
  <conditionalFormatting sqref="D89">
    <cfRule type="containsText" dxfId="181" priority="179" operator="containsText" text="TRUE">
      <formula>NOT(ISERROR(SEARCH("TRUE",D89)))</formula>
    </cfRule>
    <cfRule type="containsText" dxfId="180" priority="180" operator="containsText" text="FALSE">
      <formula>NOT(ISERROR(SEARCH("FALSE",D89)))</formula>
    </cfRule>
  </conditionalFormatting>
  <conditionalFormatting sqref="D76">
    <cfRule type="containsText" dxfId="179" priority="177" operator="containsText" text="TRUE">
      <formula>NOT(ISERROR(SEARCH("TRUE",D76)))</formula>
    </cfRule>
    <cfRule type="containsText" dxfId="178" priority="178" operator="containsText" text="FALSE">
      <formula>NOT(ISERROR(SEARCH("FALSE",D76)))</formula>
    </cfRule>
  </conditionalFormatting>
  <conditionalFormatting sqref="D44">
    <cfRule type="containsText" dxfId="177" priority="175" operator="containsText" text="TRUE">
      <formula>NOT(ISERROR(SEARCH("TRUE",D44)))</formula>
    </cfRule>
    <cfRule type="containsText" dxfId="176" priority="176" operator="containsText" text="FALSE">
      <formula>NOT(ISERROR(SEARCH("FALSE",D44)))</formula>
    </cfRule>
  </conditionalFormatting>
  <conditionalFormatting sqref="D59">
    <cfRule type="containsText" dxfId="175" priority="173" operator="containsText" text="TRUE">
      <formula>NOT(ISERROR(SEARCH("TRUE",D59)))</formula>
    </cfRule>
    <cfRule type="containsText" dxfId="174" priority="174" operator="containsText" text="FALSE">
      <formula>NOT(ISERROR(SEARCH("FALSE",D59)))</formula>
    </cfRule>
  </conditionalFormatting>
  <conditionalFormatting sqref="D29:D30">
    <cfRule type="containsText" dxfId="173" priority="171" operator="containsText" text="TRUE">
      <formula>NOT(ISERROR(SEARCH("TRUE",D29)))</formula>
    </cfRule>
    <cfRule type="containsText" dxfId="172" priority="172" operator="containsText" text="FALSE">
      <formula>NOT(ISERROR(SEARCH("FALSE",D29)))</formula>
    </cfRule>
  </conditionalFormatting>
  <conditionalFormatting sqref="D15">
    <cfRule type="containsText" dxfId="171" priority="169" operator="containsText" text="TRUE">
      <formula>NOT(ISERROR(SEARCH("TRUE",D15)))</formula>
    </cfRule>
    <cfRule type="containsText" dxfId="170" priority="170" operator="containsText" text="FALSE">
      <formula>NOT(ISERROR(SEARCH("FALSE",D15)))</formula>
    </cfRule>
  </conditionalFormatting>
  <conditionalFormatting sqref="D3">
    <cfRule type="containsText" dxfId="169" priority="167" operator="containsText" text="TRUE">
      <formula>NOT(ISERROR(SEARCH("TRUE",D3)))</formula>
    </cfRule>
    <cfRule type="containsText" dxfId="168" priority="168" operator="containsText" text="FALSE">
      <formula>NOT(ISERROR(SEARCH("FALSE",D3)))</formula>
    </cfRule>
  </conditionalFormatting>
  <conditionalFormatting sqref="D16">
    <cfRule type="containsText" dxfId="167" priority="165" operator="containsText" text="TRUE">
      <formula>NOT(ISERROR(SEARCH("TRUE",D16)))</formula>
    </cfRule>
    <cfRule type="containsText" dxfId="166" priority="166" operator="containsText" text="FALSE">
      <formula>NOT(ISERROR(SEARCH("FALSE",D16)))</formula>
    </cfRule>
  </conditionalFormatting>
  <conditionalFormatting sqref="D17">
    <cfRule type="containsText" dxfId="165" priority="163" operator="containsText" text="TRUE">
      <formula>NOT(ISERROR(SEARCH("TRUE",D17)))</formula>
    </cfRule>
    <cfRule type="containsText" dxfId="164" priority="164" operator="containsText" text="FALSE">
      <formula>NOT(ISERROR(SEARCH("FALSE",D17)))</formula>
    </cfRule>
  </conditionalFormatting>
  <conditionalFormatting sqref="D18">
    <cfRule type="containsText" dxfId="163" priority="161" operator="containsText" text="TRUE">
      <formula>NOT(ISERROR(SEARCH("TRUE",D18)))</formula>
    </cfRule>
    <cfRule type="containsText" dxfId="162" priority="162" operator="containsText" text="FALSE">
      <formula>NOT(ISERROR(SEARCH("FALSE",D18)))</formula>
    </cfRule>
  </conditionalFormatting>
  <conditionalFormatting sqref="D19">
    <cfRule type="containsText" dxfId="161" priority="159" operator="containsText" text="TRUE">
      <formula>NOT(ISERROR(SEARCH("TRUE",D19)))</formula>
    </cfRule>
    <cfRule type="containsText" dxfId="160" priority="160" operator="containsText" text="FALSE">
      <formula>NOT(ISERROR(SEARCH("FALSE",D19)))</formula>
    </cfRule>
  </conditionalFormatting>
  <conditionalFormatting sqref="D20">
    <cfRule type="containsText" dxfId="159" priority="157" operator="containsText" text="TRUE">
      <formula>NOT(ISERROR(SEARCH("TRUE",D20)))</formula>
    </cfRule>
    <cfRule type="containsText" dxfId="158" priority="158" operator="containsText" text="FALSE">
      <formula>NOT(ISERROR(SEARCH("FALSE",D20)))</formula>
    </cfRule>
  </conditionalFormatting>
  <conditionalFormatting sqref="D21">
    <cfRule type="containsText" dxfId="157" priority="155" operator="containsText" text="TRUE">
      <formula>NOT(ISERROR(SEARCH("TRUE",D21)))</formula>
    </cfRule>
    <cfRule type="containsText" dxfId="156" priority="156" operator="containsText" text="FALSE">
      <formula>NOT(ISERROR(SEARCH("FALSE",D21)))</formula>
    </cfRule>
  </conditionalFormatting>
  <conditionalFormatting sqref="D23">
    <cfRule type="containsText" dxfId="155" priority="153" operator="containsText" text="TRUE">
      <formula>NOT(ISERROR(SEARCH("TRUE",D23)))</formula>
    </cfRule>
    <cfRule type="containsText" dxfId="154" priority="154" operator="containsText" text="FALSE">
      <formula>NOT(ISERROR(SEARCH("FALSE",D23)))</formula>
    </cfRule>
  </conditionalFormatting>
  <conditionalFormatting sqref="D25">
    <cfRule type="containsText" dxfId="153" priority="151" operator="containsText" text="TRUE">
      <formula>NOT(ISERROR(SEARCH("TRUE",D25)))</formula>
    </cfRule>
    <cfRule type="containsText" dxfId="152" priority="152" operator="containsText" text="FALSE">
      <formula>NOT(ISERROR(SEARCH("FALSE",D25)))</formula>
    </cfRule>
  </conditionalFormatting>
  <conditionalFormatting sqref="D26">
    <cfRule type="containsText" dxfId="151" priority="149" operator="containsText" text="TRUE">
      <formula>NOT(ISERROR(SEARCH("TRUE",D26)))</formula>
    </cfRule>
    <cfRule type="containsText" dxfId="150" priority="150" operator="containsText" text="FALSE">
      <formula>NOT(ISERROR(SEARCH("FALSE",D26)))</formula>
    </cfRule>
  </conditionalFormatting>
  <conditionalFormatting sqref="D27">
    <cfRule type="containsText" dxfId="149" priority="147" operator="containsText" text="TRUE">
      <formula>NOT(ISERROR(SEARCH("TRUE",D27)))</formula>
    </cfRule>
    <cfRule type="containsText" dxfId="148" priority="148" operator="containsText" text="FALSE">
      <formula>NOT(ISERROR(SEARCH("FALSE",D27)))</formula>
    </cfRule>
  </conditionalFormatting>
  <conditionalFormatting sqref="D28">
    <cfRule type="containsText" dxfId="147" priority="145" operator="containsText" text="TRUE">
      <formula>NOT(ISERROR(SEARCH("TRUE",D28)))</formula>
    </cfRule>
    <cfRule type="containsText" dxfId="146" priority="146" operator="containsText" text="FALSE">
      <formula>NOT(ISERROR(SEARCH("FALSE",D28)))</formula>
    </cfRule>
  </conditionalFormatting>
  <conditionalFormatting sqref="D37">
    <cfRule type="containsText" dxfId="145" priority="143" operator="containsText" text="TRUE">
      <formula>NOT(ISERROR(SEARCH("TRUE",D37)))</formula>
    </cfRule>
    <cfRule type="containsText" dxfId="144" priority="144" operator="containsText" text="FALSE">
      <formula>NOT(ISERROR(SEARCH("FALSE",D37)))</formula>
    </cfRule>
  </conditionalFormatting>
  <conditionalFormatting sqref="D36">
    <cfRule type="containsText" dxfId="143" priority="141" operator="containsText" text="TRUE">
      <formula>NOT(ISERROR(SEARCH("TRUE",D36)))</formula>
    </cfRule>
    <cfRule type="containsText" dxfId="142" priority="142" operator="containsText" text="FALSE">
      <formula>NOT(ISERROR(SEARCH("FALSE",D36)))</formula>
    </cfRule>
  </conditionalFormatting>
  <conditionalFormatting sqref="D43">
    <cfRule type="containsText" dxfId="141" priority="139" operator="containsText" text="TRUE">
      <formula>NOT(ISERROR(SEARCH("TRUE",D43)))</formula>
    </cfRule>
    <cfRule type="containsText" dxfId="140" priority="140" operator="containsText" text="FALSE">
      <formula>NOT(ISERROR(SEARCH("FALSE",D43)))</formula>
    </cfRule>
  </conditionalFormatting>
  <conditionalFormatting sqref="D42">
    <cfRule type="containsText" dxfId="139" priority="117" operator="containsText" text="TRUE">
      <formula>NOT(ISERROR(SEARCH("TRUE",D42)))</formula>
    </cfRule>
    <cfRule type="containsText" dxfId="138" priority="118" operator="containsText" text="FALSE">
      <formula>NOT(ISERROR(SEARCH("FALSE",D42)))</formula>
    </cfRule>
  </conditionalFormatting>
  <conditionalFormatting sqref="D31">
    <cfRule type="containsText" dxfId="137" priority="135" operator="containsText" text="TRUE">
      <formula>NOT(ISERROR(SEARCH("TRUE",D31)))</formula>
    </cfRule>
    <cfRule type="containsText" dxfId="136" priority="136" operator="containsText" text="FALSE">
      <formula>NOT(ISERROR(SEARCH("FALSE",D31)))</formula>
    </cfRule>
  </conditionalFormatting>
  <conditionalFormatting sqref="D32">
    <cfRule type="containsText" dxfId="135" priority="133" operator="containsText" text="TRUE">
      <formula>NOT(ISERROR(SEARCH("TRUE",D32)))</formula>
    </cfRule>
    <cfRule type="containsText" dxfId="134" priority="134" operator="containsText" text="FALSE">
      <formula>NOT(ISERROR(SEARCH("FALSE",D32)))</formula>
    </cfRule>
  </conditionalFormatting>
  <conditionalFormatting sqref="D33">
    <cfRule type="containsText" dxfId="133" priority="131" operator="containsText" text="TRUE">
      <formula>NOT(ISERROR(SEARCH("TRUE",D33)))</formula>
    </cfRule>
    <cfRule type="containsText" dxfId="132" priority="132" operator="containsText" text="FALSE">
      <formula>NOT(ISERROR(SEARCH("FALSE",D33)))</formula>
    </cfRule>
  </conditionalFormatting>
  <conditionalFormatting sqref="D34">
    <cfRule type="containsText" dxfId="131" priority="129" operator="containsText" text="TRUE">
      <formula>NOT(ISERROR(SEARCH("TRUE",D34)))</formula>
    </cfRule>
    <cfRule type="containsText" dxfId="130" priority="130" operator="containsText" text="FALSE">
      <formula>NOT(ISERROR(SEARCH("FALSE",D34)))</formula>
    </cfRule>
  </conditionalFormatting>
  <conditionalFormatting sqref="D35">
    <cfRule type="containsText" dxfId="129" priority="127" operator="containsText" text="TRUE">
      <formula>NOT(ISERROR(SEARCH("TRUE",D35)))</formula>
    </cfRule>
    <cfRule type="containsText" dxfId="128" priority="128" operator="containsText" text="FALSE">
      <formula>NOT(ISERROR(SEARCH("FALSE",D35)))</formula>
    </cfRule>
  </conditionalFormatting>
  <conditionalFormatting sqref="D38">
    <cfRule type="containsText" dxfId="127" priority="125" operator="containsText" text="TRUE">
      <formula>NOT(ISERROR(SEARCH("TRUE",D38)))</formula>
    </cfRule>
    <cfRule type="containsText" dxfId="126" priority="126" operator="containsText" text="FALSE">
      <formula>NOT(ISERROR(SEARCH("FALSE",D38)))</formula>
    </cfRule>
  </conditionalFormatting>
  <conditionalFormatting sqref="D39">
    <cfRule type="containsText" dxfId="125" priority="123" operator="containsText" text="TRUE">
      <formula>NOT(ISERROR(SEARCH("TRUE",D39)))</formula>
    </cfRule>
    <cfRule type="containsText" dxfId="124" priority="124" operator="containsText" text="FALSE">
      <formula>NOT(ISERROR(SEARCH("FALSE",D39)))</formula>
    </cfRule>
  </conditionalFormatting>
  <conditionalFormatting sqref="D40">
    <cfRule type="containsText" dxfId="123" priority="121" operator="containsText" text="TRUE">
      <formula>NOT(ISERROR(SEARCH("TRUE",D40)))</formula>
    </cfRule>
    <cfRule type="containsText" dxfId="122" priority="122" operator="containsText" text="FALSE">
      <formula>NOT(ISERROR(SEARCH("FALSE",D40)))</formula>
    </cfRule>
  </conditionalFormatting>
  <conditionalFormatting sqref="D41">
    <cfRule type="containsText" dxfId="121" priority="119" operator="containsText" text="TRUE">
      <formula>NOT(ISERROR(SEARCH("TRUE",D41)))</formula>
    </cfRule>
    <cfRule type="containsText" dxfId="120" priority="120" operator="containsText" text="FALSE">
      <formula>NOT(ISERROR(SEARCH("FALSE",D41)))</formula>
    </cfRule>
  </conditionalFormatting>
  <conditionalFormatting sqref="D45">
    <cfRule type="containsText" dxfId="119" priority="115" operator="containsText" text="TRUE">
      <formula>NOT(ISERROR(SEARCH("TRUE",D45)))</formula>
    </cfRule>
    <cfRule type="containsText" dxfId="118" priority="116" operator="containsText" text="FALSE">
      <formula>NOT(ISERROR(SEARCH("FALSE",D45)))</formula>
    </cfRule>
  </conditionalFormatting>
  <conditionalFormatting sqref="D57">
    <cfRule type="containsText" dxfId="117" priority="93" operator="containsText" text="TRUE">
      <formula>NOT(ISERROR(SEARCH("TRUE",D57)))</formula>
    </cfRule>
    <cfRule type="containsText" dxfId="116" priority="94" operator="containsText" text="FALSE">
      <formula>NOT(ISERROR(SEARCH("FALSE",D57)))</formula>
    </cfRule>
  </conditionalFormatting>
  <conditionalFormatting sqref="D52">
    <cfRule type="containsText" dxfId="115" priority="113" operator="containsText" text="TRUE">
      <formula>NOT(ISERROR(SEARCH("TRUE",D52)))</formula>
    </cfRule>
    <cfRule type="containsText" dxfId="114" priority="114" operator="containsText" text="FALSE">
      <formula>NOT(ISERROR(SEARCH("FALSE",D52)))</formula>
    </cfRule>
  </conditionalFormatting>
  <conditionalFormatting sqref="D46">
    <cfRule type="containsText" dxfId="113" priority="111" operator="containsText" text="TRUE">
      <formula>NOT(ISERROR(SEARCH("TRUE",D46)))</formula>
    </cfRule>
    <cfRule type="containsText" dxfId="112" priority="112" operator="containsText" text="FALSE">
      <formula>NOT(ISERROR(SEARCH("FALSE",D46)))</formula>
    </cfRule>
  </conditionalFormatting>
  <conditionalFormatting sqref="D47">
    <cfRule type="containsText" dxfId="111" priority="109" operator="containsText" text="TRUE">
      <formula>NOT(ISERROR(SEARCH("TRUE",D47)))</formula>
    </cfRule>
    <cfRule type="containsText" dxfId="110" priority="110" operator="containsText" text="FALSE">
      <formula>NOT(ISERROR(SEARCH("FALSE",D47)))</formula>
    </cfRule>
  </conditionalFormatting>
  <conditionalFormatting sqref="D48">
    <cfRule type="containsText" dxfId="109" priority="107" operator="containsText" text="TRUE">
      <formula>NOT(ISERROR(SEARCH("TRUE",D48)))</formula>
    </cfRule>
    <cfRule type="containsText" dxfId="108" priority="108" operator="containsText" text="FALSE">
      <formula>NOT(ISERROR(SEARCH("FALSE",D48)))</formula>
    </cfRule>
  </conditionalFormatting>
  <conditionalFormatting sqref="D49">
    <cfRule type="containsText" dxfId="107" priority="105" operator="containsText" text="TRUE">
      <formula>NOT(ISERROR(SEARCH("TRUE",D49)))</formula>
    </cfRule>
    <cfRule type="containsText" dxfId="106" priority="106" operator="containsText" text="FALSE">
      <formula>NOT(ISERROR(SEARCH("FALSE",D49)))</formula>
    </cfRule>
  </conditionalFormatting>
  <conditionalFormatting sqref="D50">
    <cfRule type="containsText" dxfId="105" priority="103" operator="containsText" text="TRUE">
      <formula>NOT(ISERROR(SEARCH("TRUE",D50)))</formula>
    </cfRule>
    <cfRule type="containsText" dxfId="104" priority="104" operator="containsText" text="FALSE">
      <formula>NOT(ISERROR(SEARCH("FALSE",D50)))</formula>
    </cfRule>
  </conditionalFormatting>
  <conditionalFormatting sqref="D53">
    <cfRule type="containsText" dxfId="103" priority="101" operator="containsText" text="TRUE">
      <formula>NOT(ISERROR(SEARCH("TRUE",D53)))</formula>
    </cfRule>
    <cfRule type="containsText" dxfId="102" priority="102" operator="containsText" text="FALSE">
      <formula>NOT(ISERROR(SEARCH("FALSE",D53)))</formula>
    </cfRule>
  </conditionalFormatting>
  <conditionalFormatting sqref="D54">
    <cfRule type="containsText" dxfId="101" priority="99" operator="containsText" text="TRUE">
      <formula>NOT(ISERROR(SEARCH("TRUE",D54)))</formula>
    </cfRule>
    <cfRule type="containsText" dxfId="100" priority="100" operator="containsText" text="FALSE">
      <formula>NOT(ISERROR(SEARCH("FALSE",D54)))</formula>
    </cfRule>
  </conditionalFormatting>
  <conditionalFormatting sqref="D55">
    <cfRule type="containsText" dxfId="99" priority="97" operator="containsText" text="TRUE">
      <formula>NOT(ISERROR(SEARCH("TRUE",D55)))</formula>
    </cfRule>
    <cfRule type="containsText" dxfId="98" priority="98" operator="containsText" text="FALSE">
      <formula>NOT(ISERROR(SEARCH("FALSE",D55)))</formula>
    </cfRule>
  </conditionalFormatting>
  <conditionalFormatting sqref="D56">
    <cfRule type="containsText" dxfId="97" priority="95" operator="containsText" text="TRUE">
      <formula>NOT(ISERROR(SEARCH("TRUE",D56)))</formula>
    </cfRule>
    <cfRule type="containsText" dxfId="96" priority="96" operator="containsText" text="FALSE">
      <formula>NOT(ISERROR(SEARCH("FALSE",D56)))</formula>
    </cfRule>
  </conditionalFormatting>
  <conditionalFormatting sqref="D51">
    <cfRule type="containsText" dxfId="95" priority="91" operator="containsText" text="TRUE">
      <formula>NOT(ISERROR(SEARCH("TRUE",D51)))</formula>
    </cfRule>
    <cfRule type="containsText" dxfId="94" priority="92" operator="containsText" text="FALSE">
      <formula>NOT(ISERROR(SEARCH("FALSE",D51)))</formula>
    </cfRule>
  </conditionalFormatting>
  <conditionalFormatting sqref="D58">
    <cfRule type="containsText" dxfId="93" priority="89" operator="containsText" text="TRUE">
      <formula>NOT(ISERROR(SEARCH("TRUE",D58)))</formula>
    </cfRule>
    <cfRule type="containsText" dxfId="92" priority="90" operator="containsText" text="FALSE">
      <formula>NOT(ISERROR(SEARCH("FALSE",D58)))</formula>
    </cfRule>
  </conditionalFormatting>
  <conditionalFormatting sqref="D60">
    <cfRule type="containsText" dxfId="91" priority="87" operator="containsText" text="TRUE">
      <formula>NOT(ISERROR(SEARCH("TRUE",D60)))</formula>
    </cfRule>
    <cfRule type="containsText" dxfId="90" priority="88" operator="containsText" text="FALSE">
      <formula>NOT(ISERROR(SEARCH("FALSE",D60)))</formula>
    </cfRule>
  </conditionalFormatting>
  <conditionalFormatting sqref="D68">
    <cfRule type="containsText" dxfId="89" priority="85" operator="containsText" text="TRUE">
      <formula>NOT(ISERROR(SEARCH("TRUE",D68)))</formula>
    </cfRule>
    <cfRule type="containsText" dxfId="88" priority="86" operator="containsText" text="FALSE">
      <formula>NOT(ISERROR(SEARCH("FALSE",D68)))</formula>
    </cfRule>
  </conditionalFormatting>
  <conditionalFormatting sqref="D67">
    <cfRule type="containsText" dxfId="87" priority="83" operator="containsText" text="TRUE">
      <formula>NOT(ISERROR(SEARCH("TRUE",D67)))</formula>
    </cfRule>
    <cfRule type="containsText" dxfId="86" priority="84" operator="containsText" text="FALSE">
      <formula>NOT(ISERROR(SEARCH("FALSE",D67)))</formula>
    </cfRule>
  </conditionalFormatting>
  <conditionalFormatting sqref="D88">
    <cfRule type="containsText" dxfId="85" priority="37" operator="containsText" text="TRUE">
      <formula>NOT(ISERROR(SEARCH("TRUE",D88)))</formula>
    </cfRule>
    <cfRule type="containsText" dxfId="84" priority="38" operator="containsText" text="FALSE">
      <formula>NOT(ISERROR(SEARCH("FALSE",D88)))</formula>
    </cfRule>
  </conditionalFormatting>
  <conditionalFormatting sqref="D75">
    <cfRule type="containsText" dxfId="83" priority="81" operator="containsText" text="TRUE">
      <formula>NOT(ISERROR(SEARCH("TRUE",D75)))</formula>
    </cfRule>
    <cfRule type="containsText" dxfId="82" priority="82" operator="containsText" text="FALSE">
      <formula>NOT(ISERROR(SEARCH("FALSE",D75)))</formula>
    </cfRule>
  </conditionalFormatting>
  <conditionalFormatting sqref="D61">
    <cfRule type="containsText" dxfId="81" priority="79" operator="containsText" text="TRUE">
      <formula>NOT(ISERROR(SEARCH("TRUE",D61)))</formula>
    </cfRule>
    <cfRule type="containsText" dxfId="80" priority="80" operator="containsText" text="FALSE">
      <formula>NOT(ISERROR(SEARCH("FALSE",D61)))</formula>
    </cfRule>
  </conditionalFormatting>
  <conditionalFormatting sqref="D90">
    <cfRule type="containsText" dxfId="79" priority="35" operator="containsText" text="TRUE">
      <formula>NOT(ISERROR(SEARCH("TRUE",D90)))</formula>
    </cfRule>
    <cfRule type="containsText" dxfId="78" priority="36" operator="containsText" text="FALSE">
      <formula>NOT(ISERROR(SEARCH("FALSE",D90)))</formula>
    </cfRule>
  </conditionalFormatting>
  <conditionalFormatting sqref="D62">
    <cfRule type="containsText" dxfId="77" priority="77" operator="containsText" text="TRUE">
      <formula>NOT(ISERROR(SEARCH("TRUE",D62)))</formula>
    </cfRule>
    <cfRule type="containsText" dxfId="76" priority="78" operator="containsText" text="FALSE">
      <formula>NOT(ISERROR(SEARCH("FALSE",D62)))</formula>
    </cfRule>
  </conditionalFormatting>
  <conditionalFormatting sqref="D63">
    <cfRule type="containsText" dxfId="75" priority="75" operator="containsText" text="TRUE">
      <formula>NOT(ISERROR(SEARCH("TRUE",D63)))</formula>
    </cfRule>
    <cfRule type="containsText" dxfId="74" priority="76" operator="containsText" text="FALSE">
      <formula>NOT(ISERROR(SEARCH("FALSE",D63)))</formula>
    </cfRule>
  </conditionalFormatting>
  <conditionalFormatting sqref="D64">
    <cfRule type="containsText" dxfId="73" priority="73" operator="containsText" text="TRUE">
      <formula>NOT(ISERROR(SEARCH("TRUE",D64)))</formula>
    </cfRule>
    <cfRule type="containsText" dxfId="72" priority="74" operator="containsText" text="FALSE">
      <formula>NOT(ISERROR(SEARCH("FALSE",D64)))</formula>
    </cfRule>
  </conditionalFormatting>
  <conditionalFormatting sqref="D65">
    <cfRule type="containsText" dxfId="71" priority="71" operator="containsText" text="TRUE">
      <formula>NOT(ISERROR(SEARCH("TRUE",D65)))</formula>
    </cfRule>
    <cfRule type="containsText" dxfId="70" priority="72" operator="containsText" text="FALSE">
      <formula>NOT(ISERROR(SEARCH("FALSE",D65)))</formula>
    </cfRule>
  </conditionalFormatting>
  <conditionalFormatting sqref="D66">
    <cfRule type="containsText" dxfId="69" priority="69" operator="containsText" text="TRUE">
      <formula>NOT(ISERROR(SEARCH("TRUE",D66)))</formula>
    </cfRule>
    <cfRule type="containsText" dxfId="68" priority="70" operator="containsText" text="FALSE">
      <formula>NOT(ISERROR(SEARCH("FALSE",D66)))</formula>
    </cfRule>
  </conditionalFormatting>
  <conditionalFormatting sqref="D69">
    <cfRule type="containsText" dxfId="67" priority="67" operator="containsText" text="TRUE">
      <formula>NOT(ISERROR(SEARCH("TRUE",D69)))</formula>
    </cfRule>
    <cfRule type="containsText" dxfId="66" priority="68" operator="containsText" text="FALSE">
      <formula>NOT(ISERROR(SEARCH("FALSE",D69)))</formula>
    </cfRule>
  </conditionalFormatting>
  <conditionalFormatting sqref="D70">
    <cfRule type="containsText" dxfId="65" priority="65" operator="containsText" text="TRUE">
      <formula>NOT(ISERROR(SEARCH("TRUE",D70)))</formula>
    </cfRule>
    <cfRule type="containsText" dxfId="64" priority="66" operator="containsText" text="FALSE">
      <formula>NOT(ISERROR(SEARCH("FALSE",D70)))</formula>
    </cfRule>
  </conditionalFormatting>
  <conditionalFormatting sqref="D71">
    <cfRule type="containsText" dxfId="63" priority="63" operator="containsText" text="TRUE">
      <formula>NOT(ISERROR(SEARCH("TRUE",D71)))</formula>
    </cfRule>
    <cfRule type="containsText" dxfId="62" priority="64" operator="containsText" text="FALSE">
      <formula>NOT(ISERROR(SEARCH("FALSE",D71)))</formula>
    </cfRule>
  </conditionalFormatting>
  <conditionalFormatting sqref="D72">
    <cfRule type="containsText" dxfId="61" priority="61" operator="containsText" text="TRUE">
      <formula>NOT(ISERROR(SEARCH("TRUE",D72)))</formula>
    </cfRule>
    <cfRule type="containsText" dxfId="60" priority="62" operator="containsText" text="FALSE">
      <formula>NOT(ISERROR(SEARCH("FALSE",D72)))</formula>
    </cfRule>
  </conditionalFormatting>
  <conditionalFormatting sqref="D73">
    <cfRule type="containsText" dxfId="59" priority="59" operator="containsText" text="TRUE">
      <formula>NOT(ISERROR(SEARCH("TRUE",D73)))</formula>
    </cfRule>
    <cfRule type="containsText" dxfId="58" priority="60" operator="containsText" text="FALSE">
      <formula>NOT(ISERROR(SEARCH("FALSE",D73)))</formula>
    </cfRule>
  </conditionalFormatting>
  <conditionalFormatting sqref="D74">
    <cfRule type="containsText" dxfId="57" priority="57" operator="containsText" text="TRUE">
      <formula>NOT(ISERROR(SEARCH("TRUE",D74)))</formula>
    </cfRule>
    <cfRule type="containsText" dxfId="56" priority="58" operator="containsText" text="FALSE">
      <formula>NOT(ISERROR(SEARCH("FALSE",D74)))</formula>
    </cfRule>
  </conditionalFormatting>
  <conditionalFormatting sqref="D77">
    <cfRule type="containsText" dxfId="55" priority="55" operator="containsText" text="TRUE">
      <formula>NOT(ISERROR(SEARCH("TRUE",D77)))</formula>
    </cfRule>
    <cfRule type="containsText" dxfId="54" priority="56" operator="containsText" text="FALSE">
      <formula>NOT(ISERROR(SEARCH("FALSE",D77)))</formula>
    </cfRule>
  </conditionalFormatting>
  <conditionalFormatting sqref="D78">
    <cfRule type="containsText" dxfId="53" priority="53" operator="containsText" text="TRUE">
      <formula>NOT(ISERROR(SEARCH("TRUE",D78)))</formula>
    </cfRule>
    <cfRule type="containsText" dxfId="52" priority="54" operator="containsText" text="FALSE">
      <formula>NOT(ISERROR(SEARCH("FALSE",D78)))</formula>
    </cfRule>
  </conditionalFormatting>
  <conditionalFormatting sqref="D79">
    <cfRule type="containsText" dxfId="51" priority="51" operator="containsText" text="TRUE">
      <formula>NOT(ISERROR(SEARCH("TRUE",D79)))</formula>
    </cfRule>
    <cfRule type="containsText" dxfId="50" priority="52" operator="containsText" text="FALSE">
      <formula>NOT(ISERROR(SEARCH("FALSE",D79)))</formula>
    </cfRule>
  </conditionalFormatting>
  <conditionalFormatting sqref="D80">
    <cfRule type="containsText" dxfId="49" priority="49" operator="containsText" text="TRUE">
      <formula>NOT(ISERROR(SEARCH("TRUE",D80)))</formula>
    </cfRule>
    <cfRule type="containsText" dxfId="48" priority="50" operator="containsText" text="FALSE">
      <formula>NOT(ISERROR(SEARCH("FALSE",D80)))</formula>
    </cfRule>
  </conditionalFormatting>
  <conditionalFormatting sqref="D81">
    <cfRule type="containsText" dxfId="47" priority="47" operator="containsText" text="TRUE">
      <formula>NOT(ISERROR(SEARCH("TRUE",D81)))</formula>
    </cfRule>
    <cfRule type="containsText" dxfId="46" priority="48" operator="containsText" text="FALSE">
      <formula>NOT(ISERROR(SEARCH("FALSE",D81)))</formula>
    </cfRule>
  </conditionalFormatting>
  <conditionalFormatting sqref="D82">
    <cfRule type="containsText" dxfId="45" priority="45" operator="containsText" text="TRUE">
      <formula>NOT(ISERROR(SEARCH("TRUE",D82)))</formula>
    </cfRule>
    <cfRule type="containsText" dxfId="44" priority="46" operator="containsText" text="FALSE">
      <formula>NOT(ISERROR(SEARCH("FALSE",D82)))</formula>
    </cfRule>
  </conditionalFormatting>
  <conditionalFormatting sqref="D83">
    <cfRule type="containsText" dxfId="43" priority="43" operator="containsText" text="TRUE">
      <formula>NOT(ISERROR(SEARCH("TRUE",D83)))</formula>
    </cfRule>
    <cfRule type="containsText" dxfId="42" priority="44" operator="containsText" text="FALSE">
      <formula>NOT(ISERROR(SEARCH("FALSE",D83)))</formula>
    </cfRule>
  </conditionalFormatting>
  <conditionalFormatting sqref="D86">
    <cfRule type="containsText" dxfId="41" priority="41" operator="containsText" text="TRUE">
      <formula>NOT(ISERROR(SEARCH("TRUE",D86)))</formula>
    </cfRule>
    <cfRule type="containsText" dxfId="40" priority="42" operator="containsText" text="FALSE">
      <formula>NOT(ISERROR(SEARCH("FALSE",D86)))</formula>
    </cfRule>
  </conditionalFormatting>
  <conditionalFormatting sqref="D87">
    <cfRule type="containsText" dxfId="39" priority="39" operator="containsText" text="TRUE">
      <formula>NOT(ISERROR(SEARCH("TRUE",D87)))</formula>
    </cfRule>
    <cfRule type="containsText" dxfId="38" priority="40" operator="containsText" text="FALSE">
      <formula>NOT(ISERROR(SEARCH("FALSE",D87)))</formula>
    </cfRule>
  </conditionalFormatting>
  <conditionalFormatting sqref="D106">
    <cfRule type="containsText" dxfId="37" priority="31" operator="containsText" text="TRUE">
      <formula>NOT(ISERROR(SEARCH("TRUE",D106)))</formula>
    </cfRule>
    <cfRule type="containsText" dxfId="36" priority="32" operator="containsText" text="FALSE">
      <formula>NOT(ISERROR(SEARCH("FALSE",D106)))</formula>
    </cfRule>
  </conditionalFormatting>
  <conditionalFormatting sqref="D98">
    <cfRule type="containsText" dxfId="35" priority="29" operator="containsText" text="TRUE">
      <formula>NOT(ISERROR(SEARCH("TRUE",D98)))</formula>
    </cfRule>
    <cfRule type="containsText" dxfId="34" priority="30" operator="containsText" text="FALSE">
      <formula>NOT(ISERROR(SEARCH("FALSE",D98)))</formula>
    </cfRule>
  </conditionalFormatting>
  <conditionalFormatting sqref="D107">
    <cfRule type="containsText" dxfId="33" priority="1" operator="containsText" text="TRUE">
      <formula>NOT(ISERROR(SEARCH("TRUE",D107)))</formula>
    </cfRule>
    <cfRule type="containsText" dxfId="32" priority="2" operator="containsText" text="FALSE">
      <formula>NOT(ISERROR(SEARCH("FALSE",D107)))</formula>
    </cfRule>
  </conditionalFormatting>
  <conditionalFormatting sqref="D101">
    <cfRule type="containsText" dxfId="31" priority="27" operator="containsText" text="TRUE">
      <formula>NOT(ISERROR(SEARCH("TRUE",D101)))</formula>
    </cfRule>
    <cfRule type="containsText" dxfId="30" priority="28" operator="containsText" text="FALSE">
      <formula>NOT(ISERROR(SEARCH("FALSE",D101)))</formula>
    </cfRule>
  </conditionalFormatting>
  <conditionalFormatting sqref="D91">
    <cfRule type="containsText" dxfId="29" priority="25" operator="containsText" text="TRUE">
      <formula>NOT(ISERROR(SEARCH("TRUE",D91)))</formula>
    </cfRule>
    <cfRule type="containsText" dxfId="28" priority="26" operator="containsText" text="FALSE">
      <formula>NOT(ISERROR(SEARCH("FALSE",D91)))</formula>
    </cfRule>
  </conditionalFormatting>
  <conditionalFormatting sqref="D92">
    <cfRule type="containsText" dxfId="27" priority="23" operator="containsText" text="TRUE">
      <formula>NOT(ISERROR(SEARCH("TRUE",D92)))</formula>
    </cfRule>
    <cfRule type="containsText" dxfId="26" priority="24" operator="containsText" text="FALSE">
      <formula>NOT(ISERROR(SEARCH("FALSE",D92)))</formula>
    </cfRule>
  </conditionalFormatting>
  <conditionalFormatting sqref="D93">
    <cfRule type="containsText" dxfId="25" priority="21" operator="containsText" text="TRUE">
      <formula>NOT(ISERROR(SEARCH("TRUE",D93)))</formula>
    </cfRule>
    <cfRule type="containsText" dxfId="24" priority="22" operator="containsText" text="FALSE">
      <formula>NOT(ISERROR(SEARCH("FALSE",D93)))</formula>
    </cfRule>
  </conditionalFormatting>
  <conditionalFormatting sqref="D94">
    <cfRule type="containsText" dxfId="23" priority="19" operator="containsText" text="TRUE">
      <formula>NOT(ISERROR(SEARCH("TRUE",D94)))</formula>
    </cfRule>
    <cfRule type="containsText" dxfId="22" priority="20" operator="containsText" text="FALSE">
      <formula>NOT(ISERROR(SEARCH("FALSE",D94)))</formula>
    </cfRule>
  </conditionalFormatting>
  <conditionalFormatting sqref="D95">
    <cfRule type="containsText" dxfId="21" priority="17" operator="containsText" text="TRUE">
      <formula>NOT(ISERROR(SEARCH("TRUE",D95)))</formula>
    </cfRule>
    <cfRule type="containsText" dxfId="20" priority="18" operator="containsText" text="FALSE">
      <formula>NOT(ISERROR(SEARCH("FALSE",D95)))</formula>
    </cfRule>
  </conditionalFormatting>
  <conditionalFormatting sqref="D96">
    <cfRule type="containsText" dxfId="19" priority="15" operator="containsText" text="TRUE">
      <formula>NOT(ISERROR(SEARCH("TRUE",D96)))</formula>
    </cfRule>
    <cfRule type="containsText" dxfId="18" priority="16" operator="containsText" text="FALSE">
      <formula>NOT(ISERROR(SEARCH("FALSE",D96)))</formula>
    </cfRule>
  </conditionalFormatting>
  <conditionalFormatting sqref="D97">
    <cfRule type="containsText" dxfId="17" priority="13" operator="containsText" text="TRUE">
      <formula>NOT(ISERROR(SEARCH("TRUE",D97)))</formula>
    </cfRule>
    <cfRule type="containsText" dxfId="16" priority="14" operator="containsText" text="FALSE">
      <formula>NOT(ISERROR(SEARCH("FALSE",D97)))</formula>
    </cfRule>
  </conditionalFormatting>
  <conditionalFormatting sqref="D99">
    <cfRule type="containsText" dxfId="15" priority="11" operator="containsText" text="TRUE">
      <formula>NOT(ISERROR(SEARCH("TRUE",D99)))</formula>
    </cfRule>
    <cfRule type="containsText" dxfId="14" priority="12" operator="containsText" text="FALSE">
      <formula>NOT(ISERROR(SEARCH("FALSE",D99)))</formula>
    </cfRule>
  </conditionalFormatting>
  <conditionalFormatting sqref="D100">
    <cfRule type="containsText" dxfId="13" priority="9" operator="containsText" text="TRUE">
      <formula>NOT(ISERROR(SEARCH("TRUE",D100)))</formula>
    </cfRule>
    <cfRule type="containsText" dxfId="12" priority="10" operator="containsText" text="FALSE">
      <formula>NOT(ISERROR(SEARCH("FALSE",D100)))</formula>
    </cfRule>
  </conditionalFormatting>
  <conditionalFormatting sqref="D102">
    <cfRule type="containsText" dxfId="11" priority="7" operator="containsText" text="TRUE">
      <formula>NOT(ISERROR(SEARCH("TRUE",D102)))</formula>
    </cfRule>
    <cfRule type="containsText" dxfId="10" priority="8" operator="containsText" text="FALSE">
      <formula>NOT(ISERROR(SEARCH("FALSE",D102)))</formula>
    </cfRule>
  </conditionalFormatting>
  <conditionalFormatting sqref="D104">
    <cfRule type="containsText" dxfId="9" priority="5" operator="containsText" text="TRUE">
      <formula>NOT(ISERROR(SEARCH("TRUE",D104)))</formula>
    </cfRule>
    <cfRule type="containsText" dxfId="8" priority="6" operator="containsText" text="FALSE">
      <formula>NOT(ISERROR(SEARCH("FALSE",D104)))</formula>
    </cfRule>
  </conditionalFormatting>
  <conditionalFormatting sqref="D105">
    <cfRule type="containsText" dxfId="7" priority="3" operator="containsText" text="TRUE">
      <formula>NOT(ISERROR(SEARCH("TRUE",D105)))</formula>
    </cfRule>
    <cfRule type="containsText" dxfId="6" priority="4" operator="containsText" text="FALSE">
      <formula>NOT(ISERROR(SEARCH("FALSE",D105)))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showInputMessage="1" showErrorMessage="1" errorTitle="Invalid Entry!" error="Please select name of institution from list." promptTitle="Institution name" prompt="Please select your institution name" xr:uid="{738C8309-2986-4C97-87B5-FEF88319E116}">
          <x14:formula1>
            <xm:f>Options!$B$2:$B$51</xm:f>
          </x14:formula1>
          <xm:sqref>C4</xm:sqref>
        </x14:dataValidation>
        <x14:dataValidation type="list" showInputMessage="1" showErrorMessage="1" errorTitle="Invalid Entry!" error="Please enter the person to whom  the Director of Development reports" promptTitle="DoD reports to" prompt="To whom does the Director of Development report?" xr:uid="{30A15208-C110-4797-BD0E-0053B2B8D61B}">
          <x14:formula1>
            <xm:f>Options!$D$2:$D$9</xm:f>
          </x14:formula1>
          <xm:sqref>C10</xm:sqref>
        </x14:dataValidation>
        <x14:dataValidation type="list" showInputMessage="1" showErrorMessage="1" errorTitle="Invalid Entry!" error="Please respond to: Do you have any overseas offices (including staff) responsible for local fundraising?" promptTitle="Overseas offices" prompt="Do you have any overseas offices (including staff) responsible for local fundraising?" xr:uid="{D97E50F3-5FFB-43B4-85C6-664BA22F10AF}">
          <x14:formula1>
            <xm:f>Options!$F$2:$F$3</xm:f>
          </x14:formula1>
          <xm:sqref>C11</xm:sqref>
        </x14:dataValidation>
        <x14:dataValidation type="list" showInputMessage="1" showErrorMessage="1" errorTitle="Invalid Entry!" error="Please respond to: Is your institution engaged in clinical medicine?" promptTitle="Clinical medicine" prompt="Is your institution engaged in clinical medicine?" xr:uid="{CBB1A49B-C4E1-4DD9-A5A6-8A6CD46BEBD7}">
          <x14:formula1>
            <xm:f>Options!$H$2:$H$3</xm:f>
          </x14:formula1>
          <xm:sqref>C13</xm:sqref>
        </x14:dataValidation>
        <x14:dataValidation type="list" showInputMessage="1" showErrorMessage="1" errorTitle="Invalid Entry!" error="Please respond to: In what currency will you be reporting your answers?" promptTitle="Reporting currency" prompt="In what currency will you be reporting your answers?" xr:uid="{9389FE7F-9FA9-4122-A079-1F1BA207E111}">
          <x14:formula1>
            <xm:f>Options!$J$2:$J$3</xm:f>
          </x14:formula1>
          <xm:sqref>C14</xm:sqref>
        </x14:dataValidation>
        <x14:dataValidation type="list" showInputMessage="1" showErrorMessage="1" errorTitle="Invalid Entry!" error="Please respond to: What was the source of the largest new pledge secured by your institution in the survey year?" promptTitle="Source Largest New Pledge" prompt="What was the source of the largest new pledge secured by your institution in the survey year?" xr:uid="{E98A14BE-4E68-40F9-894F-7C5F8B65009B}">
          <x14:formula1>
            <xm:f>Options!$L$2:$L$9</xm:f>
          </x14:formula1>
          <xm:sqref>C22</xm:sqref>
        </x14:dataValidation>
        <x14:dataValidation type="list" showInputMessage="1" showErrorMessage="1" errorTitle="Invalid Entry!" error="Please respond to: What was the source of the largest cash gift received by your institution in the survey year?" promptTitle="Source Largest Cash Gift" prompt="What was the source of the largest cash gift received by your institution in the survey year?" xr:uid="{7ED5E31F-FCC0-44AE-810D-CBA8B0586D60}">
          <x14:formula1>
            <xm:f>Options!$N$2:$N$9</xm:f>
          </x14:formula1>
          <xm:sqref>C24</xm:sqref>
        </x14:dataValidation>
        <x14:dataValidation type="list" showInputMessage="1" showErrorMessage="1" errorTitle="Invalid Entry!" error="Please respond to: As at December of the survey year, were you in a capital campaign (including a quiet phase) for the institution as a whole?" promptTitle="Capital Campaign" prompt="As at December of the survey year, were you in a capital campaign (including a quiet phase) for the institution as a whole?" xr:uid="{71BDCCD5-DC47-4579-91DF-0315CDB66092}">
          <x14:formula1>
            <xm:f>Options!$P$2:$P$3</xm:f>
          </x14:formula1>
          <xm:sqref>C85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D86B-2F99-4C18-900A-08F0E7056B06}">
  <sheetPr>
    <tabColor rgb="FF92D050"/>
  </sheetPr>
  <dimension ref="A1:F105"/>
  <sheetViews>
    <sheetView zoomScaleNormal="100" workbookViewId="0">
      <pane ySplit="1" topLeftCell="A2" activePane="bottomLeft" state="frozen"/>
      <selection pane="bottomLeft" activeCell="B2" sqref="B2"/>
    </sheetView>
  </sheetViews>
  <sheetFormatPr defaultColWidth="5.26171875" defaultRowHeight="14.4" x14ac:dyDescent="0.55000000000000004"/>
  <cols>
    <col min="1" max="1" width="6.1015625" style="10" bestFit="1" customWidth="1"/>
    <col min="2" max="2" width="74.5234375" style="6" customWidth="1"/>
    <col min="3" max="3" width="37.3671875" style="10" customWidth="1"/>
    <col min="4" max="4" width="15.7890625" style="6" bestFit="1" customWidth="1"/>
    <col min="5" max="5" width="41.15625" style="6" customWidth="1"/>
    <col min="6" max="6" width="5.26171875" style="6"/>
    <col min="7" max="7" width="11.1015625" style="6" customWidth="1"/>
    <col min="8" max="16384" width="5.26171875" style="6"/>
  </cols>
  <sheetData>
    <row r="1" spans="1:6" s="8" customFormat="1" ht="15.6" x14ac:dyDescent="0.55000000000000004">
      <c r="A1" s="11" t="s">
        <v>141</v>
      </c>
      <c r="B1" s="7" t="s">
        <v>187</v>
      </c>
      <c r="C1" s="7" t="s">
        <v>188</v>
      </c>
      <c r="D1" s="12" t="s">
        <v>189</v>
      </c>
      <c r="E1" s="7" t="s">
        <v>189</v>
      </c>
    </row>
    <row r="2" spans="1:6" ht="28.8" x14ac:dyDescent="0.55000000000000004">
      <c r="A2" s="10">
        <v>1</v>
      </c>
      <c r="B2" s="9" t="s">
        <v>71</v>
      </c>
      <c r="C2" s="10" t="s">
        <v>105</v>
      </c>
      <c r="D2" s="10" t="str">
        <f>IF('2_SurveyValidationWorksheet'!C16&gt;='2_SurveyValidationWorksheet'!C17,"True")</f>
        <v>True</v>
      </c>
      <c r="E2" s="6" t="str">
        <f>IF(D2="True", "Figures submitted are correct. No query raised", "Please check the figures submitted and send updated figures")</f>
        <v>Figures submitted are correct. No query raised</v>
      </c>
      <c r="F2" s="8"/>
    </row>
    <row r="3" spans="1:6" ht="28.8" x14ac:dyDescent="0.55000000000000004">
      <c r="A3" s="10">
        <v>2</v>
      </c>
      <c r="B3" s="9" t="s">
        <v>72</v>
      </c>
      <c r="C3" s="10" t="s">
        <v>106</v>
      </c>
      <c r="D3" s="10" t="str">
        <f>IF('2_SurveyValidationWorksheet'!C18&gt;='2_SurveyValidationWorksheet'!C19,"True")</f>
        <v>True</v>
      </c>
      <c r="E3" s="6" t="str">
        <f t="shared" ref="E3:E40" si="0">IF(D3="True", "Figures submitted are correct. No query raised", "Please check the figures submitted and send updated figures")</f>
        <v>Figures submitted are correct. No query raised</v>
      </c>
      <c r="F3" s="8"/>
    </row>
    <row r="4" spans="1:6" ht="28.8" x14ac:dyDescent="0.55000000000000004">
      <c r="A4" s="10">
        <v>3</v>
      </c>
      <c r="B4" s="9" t="s">
        <v>73</v>
      </c>
      <c r="C4" s="10" t="s">
        <v>107</v>
      </c>
      <c r="D4" s="10" t="str">
        <f>IF('2_SurveyValidationWorksheet'!C16&gt;='2_SurveyValidationWorksheet'!C20,"True")</f>
        <v>True</v>
      </c>
      <c r="E4" s="6" t="str">
        <f t="shared" si="0"/>
        <v>Figures submitted are correct. No query raised</v>
      </c>
      <c r="F4" s="8"/>
    </row>
    <row r="5" spans="1:6" ht="28.8" x14ac:dyDescent="0.55000000000000004">
      <c r="A5" s="10">
        <v>4</v>
      </c>
      <c r="B5" s="9" t="s">
        <v>74</v>
      </c>
      <c r="C5" s="10" t="s">
        <v>108</v>
      </c>
      <c r="D5" s="10" t="str">
        <f>IF('2_SurveyValidationWorksheet'!C16&gt;='2_SurveyValidationWorksheet'!C21,"True")</f>
        <v>True</v>
      </c>
      <c r="E5" s="6" t="str">
        <f t="shared" si="0"/>
        <v>Figures submitted are correct. No query raised</v>
      </c>
      <c r="F5" s="8"/>
    </row>
    <row r="6" spans="1:6" x14ac:dyDescent="0.55000000000000004">
      <c r="A6" s="10">
        <v>5</v>
      </c>
      <c r="B6" s="9" t="s">
        <v>75</v>
      </c>
      <c r="C6" s="10" t="s">
        <v>116</v>
      </c>
      <c r="D6" s="10" t="str">
        <f>IF('2_SurveyValidationWorksheet'!C18&gt;='2_SurveyValidationWorksheet'!C23,"True")</f>
        <v>True</v>
      </c>
      <c r="E6" s="6" t="str">
        <f t="shared" si="0"/>
        <v>Figures submitted are correct. No query raised</v>
      </c>
      <c r="F6" s="8"/>
    </row>
    <row r="7" spans="1:6" ht="28.8" x14ac:dyDescent="0.55000000000000004">
      <c r="A7" s="10">
        <v>6</v>
      </c>
      <c r="B7" s="9" t="s">
        <v>76</v>
      </c>
      <c r="C7" s="10" t="s">
        <v>117</v>
      </c>
      <c r="D7" s="10" t="str">
        <f>IF('2_SurveyValidationWorksheet'!C16&gt;='2_SurveyValidationWorksheet'!C25,"True")</f>
        <v>True</v>
      </c>
      <c r="E7" s="6" t="str">
        <f t="shared" si="0"/>
        <v>Figures submitted are correct. No query raised</v>
      </c>
      <c r="F7" s="8"/>
    </row>
    <row r="8" spans="1:6" ht="28.8" x14ac:dyDescent="0.55000000000000004">
      <c r="A8" s="10">
        <v>7</v>
      </c>
      <c r="B8" s="9" t="s">
        <v>77</v>
      </c>
      <c r="C8" s="10" t="s">
        <v>118</v>
      </c>
      <c r="D8" s="10" t="str">
        <f>IF('2_SurveyValidationWorksheet'!C18&gt;='2_SurveyValidationWorksheet'!C26,"True")</f>
        <v>True</v>
      </c>
      <c r="E8" s="6" t="str">
        <f t="shared" si="0"/>
        <v>Figures submitted are correct. No query raised</v>
      </c>
      <c r="F8" s="8"/>
    </row>
    <row r="9" spans="1:6" ht="28.8" x14ac:dyDescent="0.55000000000000004">
      <c r="A9" s="10">
        <v>8</v>
      </c>
      <c r="B9" s="9" t="s">
        <v>78</v>
      </c>
      <c r="C9" s="10" t="s">
        <v>119</v>
      </c>
      <c r="D9" s="10" t="str">
        <f>IF('2_SurveyValidationWorksheet'!C16&gt;='2_SurveyValidationWorksheet'!C27,"True")</f>
        <v>True</v>
      </c>
      <c r="E9" s="6" t="str">
        <f t="shared" si="0"/>
        <v>Figures submitted are correct. No query raised</v>
      </c>
      <c r="F9" s="8"/>
    </row>
    <row r="10" spans="1:6" ht="28.8" x14ac:dyDescent="0.55000000000000004">
      <c r="A10" s="10">
        <v>9</v>
      </c>
      <c r="B10" s="9" t="s">
        <v>79</v>
      </c>
      <c r="C10" s="10" t="s">
        <v>120</v>
      </c>
      <c r="D10" s="10" t="str">
        <f>IF('2_SurveyValidationWorksheet'!C18&gt;='2_SurveyValidationWorksheet'!C28,"True")</f>
        <v>True</v>
      </c>
      <c r="E10" s="6" t="str">
        <f t="shared" si="0"/>
        <v>Figures submitted are correct. No query raised</v>
      </c>
      <c r="F10" s="8"/>
    </row>
    <row r="11" spans="1:6" x14ac:dyDescent="0.55000000000000004">
      <c r="A11" s="10">
        <v>10</v>
      </c>
      <c r="B11" s="9" t="s">
        <v>80</v>
      </c>
      <c r="C11" s="10" t="s">
        <v>409</v>
      </c>
      <c r="D11" s="10" t="str">
        <f>IF('2_SurveyValidationWorksheet'!C16=SUM('2_SurveyValidationWorksheet'!C31:C35),"True")</f>
        <v>True</v>
      </c>
      <c r="E11" s="6" t="str">
        <f>IF(D11="True", "Figures submitted are correct. No query raised", "Please check the figures submitted and send updated figures")</f>
        <v>Figures submitted are correct. No query raised</v>
      </c>
      <c r="F11" s="8"/>
    </row>
    <row r="12" spans="1:6" x14ac:dyDescent="0.55000000000000004">
      <c r="A12" s="10">
        <v>11</v>
      </c>
      <c r="B12" s="9" t="s">
        <v>81</v>
      </c>
      <c r="C12" s="10" t="s">
        <v>410</v>
      </c>
      <c r="D12" s="10" t="str">
        <f>IF('2_SurveyValidationWorksheet'!C18=SUM('2_SurveyValidationWorksheet'!C38:C42),"True")</f>
        <v>True</v>
      </c>
      <c r="E12" s="6" t="str">
        <f t="shared" si="0"/>
        <v>Figures submitted are correct. No query raised</v>
      </c>
      <c r="F12" s="8"/>
    </row>
    <row r="13" spans="1:6" ht="28.8" x14ac:dyDescent="0.55000000000000004">
      <c r="A13" s="10">
        <v>12</v>
      </c>
      <c r="B13" s="9" t="s">
        <v>82</v>
      </c>
      <c r="C13" s="10" t="s">
        <v>411</v>
      </c>
      <c r="D13" s="10" t="str">
        <f>IF('2_SurveyValidationWorksheet'!C16=SUM('2_SurveyValidationWorksheet'!C46:C50),"True")</f>
        <v>True</v>
      </c>
      <c r="E13" s="6" t="str">
        <f t="shared" si="0"/>
        <v>Figures submitted are correct. No query raised</v>
      </c>
      <c r="F13" s="8"/>
    </row>
    <row r="14" spans="1:6" ht="28.8" x14ac:dyDescent="0.55000000000000004">
      <c r="A14" s="10">
        <v>13</v>
      </c>
      <c r="B14" s="9" t="s">
        <v>83</v>
      </c>
      <c r="C14" s="10" t="s">
        <v>412</v>
      </c>
      <c r="D14" s="10" t="str">
        <f>IF('2_SurveyValidationWorksheet'!C18=SUM('2_SurveyValidationWorksheet'!C53:C57),"True")</f>
        <v>True</v>
      </c>
      <c r="E14" s="6" t="str">
        <f t="shared" si="0"/>
        <v>Figures submitted are correct. No query raised</v>
      </c>
      <c r="F14" s="8"/>
    </row>
    <row r="15" spans="1:6" ht="28.8" x14ac:dyDescent="0.55000000000000004">
      <c r="A15" s="10">
        <v>14</v>
      </c>
      <c r="B15" s="9" t="s">
        <v>84</v>
      </c>
      <c r="C15" s="10" t="s">
        <v>413</v>
      </c>
      <c r="D15" s="10" t="str">
        <f>IF(SUM('2_SurveyValidationWorksheet'!C46:C50)&gt;='2_SurveyValidationWorksheet'!C21,"True")</f>
        <v>True</v>
      </c>
      <c r="E15" s="6" t="str">
        <f t="shared" si="0"/>
        <v>Figures submitted are correct. No query raised</v>
      </c>
      <c r="F15" s="8"/>
    </row>
    <row r="16" spans="1:6" ht="28.8" x14ac:dyDescent="0.55000000000000004">
      <c r="A16" s="10">
        <v>15</v>
      </c>
      <c r="B16" s="9" t="s">
        <v>85</v>
      </c>
      <c r="C16" s="10" t="s">
        <v>414</v>
      </c>
      <c r="D16" s="10" t="str">
        <f>IF(SUM('2_SurveyValidationWorksheet'!C53:C57)&gt;='2_SurveyValidationWorksheet'!C23,"True")</f>
        <v>True</v>
      </c>
      <c r="E16" s="6" t="str">
        <f t="shared" si="0"/>
        <v>Figures submitted are correct. No query raised</v>
      </c>
      <c r="F16" s="8"/>
    </row>
    <row r="17" spans="1:6" x14ac:dyDescent="0.55000000000000004">
      <c r="A17" s="10">
        <v>16</v>
      </c>
      <c r="B17" s="9" t="s">
        <v>86</v>
      </c>
      <c r="C17" s="10" t="s">
        <v>121</v>
      </c>
      <c r="D17" s="10" t="str">
        <f>IF('2_SurveyValidationWorksheet'!C77&gt;='2_SurveyValidationWorksheet'!C78,"True")</f>
        <v>True</v>
      </c>
      <c r="E17" s="6" t="str">
        <f t="shared" si="0"/>
        <v>Figures submitted are correct. No query raised</v>
      </c>
      <c r="F17" s="8"/>
    </row>
    <row r="18" spans="1:6" x14ac:dyDescent="0.55000000000000004">
      <c r="A18" s="10">
        <v>17</v>
      </c>
      <c r="B18" s="9" t="s">
        <v>87</v>
      </c>
      <c r="C18" s="10" t="s">
        <v>122</v>
      </c>
      <c r="D18" s="10" t="str">
        <f>IF('2_SurveyValidationWorksheet'!C78&gt;='2_SurveyValidationWorksheet'!C79,"True")</f>
        <v>True</v>
      </c>
      <c r="E18" s="6" t="str">
        <f t="shared" si="0"/>
        <v>Figures submitted are correct. No query raised</v>
      </c>
      <c r="F18" s="8"/>
    </row>
    <row r="19" spans="1:6" x14ac:dyDescent="0.55000000000000004">
      <c r="A19" s="10">
        <v>18</v>
      </c>
      <c r="B19" s="9" t="s">
        <v>88</v>
      </c>
      <c r="C19" s="10" t="s">
        <v>123</v>
      </c>
      <c r="D19" s="10" t="str">
        <f>IF('2_SurveyValidationWorksheet'!C80&gt;='2_SurveyValidationWorksheet'!C79,"True")</f>
        <v>True</v>
      </c>
      <c r="E19" s="6" t="str">
        <f t="shared" si="0"/>
        <v>Figures submitted are correct. No query raised</v>
      </c>
      <c r="F19" s="8"/>
    </row>
    <row r="20" spans="1:6" ht="28.8" x14ac:dyDescent="0.55000000000000004">
      <c r="A20" s="10">
        <v>19</v>
      </c>
      <c r="B20" s="9" t="s">
        <v>89</v>
      </c>
      <c r="C20" s="10" t="s">
        <v>129</v>
      </c>
      <c r="D20" s="10" t="str">
        <f>IF((AND('2_SurveyValidationWorksheet'!C17&gt;0,'2_SurveyValidationWorksheet'!C82&gt;0)), "False", "True")</f>
        <v>True</v>
      </c>
      <c r="E20" s="6" t="str">
        <f t="shared" si="0"/>
        <v>Figures submitted are correct. No query raised</v>
      </c>
      <c r="F20" s="8"/>
    </row>
    <row r="21" spans="1:6" ht="28.8" x14ac:dyDescent="0.55000000000000004">
      <c r="A21" s="10">
        <v>20</v>
      </c>
      <c r="B21" s="9" t="s">
        <v>90</v>
      </c>
      <c r="C21" s="10" t="s">
        <v>128</v>
      </c>
      <c r="D21" s="10" t="str">
        <f>IF((AND('2_SurveyValidationWorksheet'!C18&gt;0,'2_SurveyValidationWorksheet'!C83&gt;0)), "False", "True")</f>
        <v>True</v>
      </c>
      <c r="E21" s="6" t="str">
        <f t="shared" si="0"/>
        <v>Figures submitted are correct. No query raised</v>
      </c>
      <c r="F21" s="8"/>
    </row>
    <row r="22" spans="1:6" ht="28.8" x14ac:dyDescent="0.55000000000000004">
      <c r="A22" s="10">
        <v>21</v>
      </c>
      <c r="B22" s="9" t="s">
        <v>91</v>
      </c>
      <c r="C22" s="10" t="s">
        <v>126</v>
      </c>
      <c r="D22" s="10" t="str">
        <f>IF((AND('2_SurveyValidationWorksheet'!C82&gt;0,'2_SurveyValidationWorksheet'!C17&gt;0)), "False", "True")</f>
        <v>True</v>
      </c>
      <c r="E22" s="6" t="str">
        <f t="shared" si="0"/>
        <v>Figures submitted are correct. No query raised</v>
      </c>
      <c r="F22" s="8"/>
    </row>
    <row r="23" spans="1:6" ht="28.8" x14ac:dyDescent="0.55000000000000004">
      <c r="A23" s="10">
        <v>22</v>
      </c>
      <c r="B23" s="9" t="s">
        <v>92</v>
      </c>
      <c r="C23" s="10" t="s">
        <v>127</v>
      </c>
      <c r="D23" s="10" t="str">
        <f>IF((AND('2_SurveyValidationWorksheet'!C83&gt;0,'2_SurveyValidationWorksheet'!C19&gt;0)), "False", "True")</f>
        <v>True</v>
      </c>
      <c r="E23" s="6" t="str">
        <f t="shared" si="0"/>
        <v>Figures submitted are correct. No query raised</v>
      </c>
      <c r="F23" s="8"/>
    </row>
    <row r="24" spans="1:6" ht="28.8" x14ac:dyDescent="0.55000000000000004">
      <c r="A24" s="10">
        <v>23</v>
      </c>
      <c r="B24" s="9" t="s">
        <v>93</v>
      </c>
      <c r="C24" s="10" t="s">
        <v>124</v>
      </c>
      <c r="D24" s="10" t="str">
        <f>IF('2_SurveyValidationWorksheet'!C92=SUM('2_SurveyValidationWorksheet'!C90:C91),"True")</f>
        <v>True</v>
      </c>
      <c r="E24" s="6" t="str">
        <f t="shared" si="0"/>
        <v>Figures submitted are correct. No query raised</v>
      </c>
      <c r="F24" s="8"/>
    </row>
    <row r="25" spans="1:6" ht="28.8" x14ac:dyDescent="0.55000000000000004">
      <c r="A25" s="10">
        <v>24</v>
      </c>
      <c r="B25" s="9" t="s">
        <v>94</v>
      </c>
      <c r="C25" s="10" t="s">
        <v>125</v>
      </c>
      <c r="D25" s="10" t="str">
        <f>IF('2_SurveyValidationWorksheet'!C95=SUM('2_SurveyValidationWorksheet'!C93:C94),"True")</f>
        <v>True</v>
      </c>
      <c r="E25" s="6" t="str">
        <f t="shared" si="0"/>
        <v>Figures submitted are correct. No query raised</v>
      </c>
      <c r="F25" s="8"/>
    </row>
    <row r="26" spans="1:6" ht="28.8" x14ac:dyDescent="0.55000000000000004">
      <c r="A26" s="10">
        <v>25</v>
      </c>
      <c r="B26" s="9" t="s">
        <v>422</v>
      </c>
      <c r="C26" s="10" t="s">
        <v>426</v>
      </c>
      <c r="D26" s="10" t="b">
        <f>IF('2_SurveyValidationWorksheet'!C107&gt;'2_SurveyValidationWorksheet'!C92,"True")</f>
        <v>0</v>
      </c>
      <c r="E26" s="6" t="str">
        <f t="shared" si="0"/>
        <v>Please check the figures submitted and send updated figures</v>
      </c>
      <c r="F26" s="8"/>
    </row>
    <row r="27" spans="1:6" ht="28.8" x14ac:dyDescent="0.55000000000000004">
      <c r="A27" s="10">
        <v>26</v>
      </c>
      <c r="B27" s="9" t="s">
        <v>423</v>
      </c>
      <c r="C27" s="10" t="s">
        <v>427</v>
      </c>
      <c r="D27" s="10" t="b">
        <f>IF('2_SurveyValidationWorksheet'!C107&gt;'2_SurveyValidationWorksheet'!C95,"True")</f>
        <v>0</v>
      </c>
      <c r="E27" s="6" t="str">
        <f t="shared" si="0"/>
        <v>Please check the figures submitted and send updated figures</v>
      </c>
      <c r="F27" s="8"/>
    </row>
    <row r="28" spans="1:6" x14ac:dyDescent="0.55000000000000004">
      <c r="A28" s="10">
        <v>27</v>
      </c>
      <c r="B28" s="9" t="s">
        <v>95</v>
      </c>
      <c r="C28" s="10" t="s">
        <v>130</v>
      </c>
      <c r="D28" s="10" t="str">
        <f>IF((AND('2_SurveyValidationWorksheet'!C97&gt;0,'2_SurveyValidationWorksheet'!C90&gt;0)), "False", "True")</f>
        <v>True</v>
      </c>
      <c r="E28" s="6" t="str">
        <f t="shared" si="0"/>
        <v>Figures submitted are correct. No query raised</v>
      </c>
      <c r="F28" s="8"/>
    </row>
    <row r="29" spans="1:6" x14ac:dyDescent="0.55000000000000004">
      <c r="A29" s="10">
        <v>28</v>
      </c>
      <c r="B29" s="9" t="s">
        <v>96</v>
      </c>
      <c r="C29" s="10" t="s">
        <v>415</v>
      </c>
      <c r="D29" s="10" t="str">
        <f>IF((AND((SUM('2_SurveyValidationWorksheet'!C99:C100))&gt;0,'2_SurveyValidationWorksheet'!C93&gt;0)), "False", "True")</f>
        <v>True</v>
      </c>
      <c r="E29" s="6" t="str">
        <f t="shared" si="0"/>
        <v>Figures submitted are correct. No query raised</v>
      </c>
      <c r="F29" s="8"/>
    </row>
    <row r="30" spans="1:6" x14ac:dyDescent="0.55000000000000004">
      <c r="A30" s="10">
        <v>29</v>
      </c>
      <c r="B30" s="9" t="s">
        <v>97</v>
      </c>
      <c r="C30" s="10" t="s">
        <v>131</v>
      </c>
      <c r="D30" s="10" t="str">
        <f>IF((AND('2_SurveyValidationWorksheet'!C90&gt;0,'2_SurveyValidationWorksheet'!C97&gt;0)), "False", "True")</f>
        <v>True</v>
      </c>
      <c r="E30" s="6" t="str">
        <f t="shared" si="0"/>
        <v>Figures submitted are correct. No query raised</v>
      </c>
      <c r="F30" s="8"/>
    </row>
    <row r="31" spans="1:6" ht="28.8" x14ac:dyDescent="0.55000000000000004">
      <c r="A31" s="10">
        <v>30</v>
      </c>
      <c r="B31" s="9" t="s">
        <v>98</v>
      </c>
      <c r="C31" s="10" t="s">
        <v>416</v>
      </c>
      <c r="D31" s="10" t="str">
        <f>IF((AND('2_SurveyValidationWorksheet'!C93&gt;0, (SUM('2_SurveyValidationWorksheet'!C99:C100))&gt;0)), "False", "True")</f>
        <v>True</v>
      </c>
      <c r="E31" s="6" t="str">
        <f t="shared" si="0"/>
        <v>Figures submitted are correct. No query raised</v>
      </c>
      <c r="F31" s="8"/>
    </row>
    <row r="32" spans="1:6" ht="28.8" x14ac:dyDescent="0.55000000000000004">
      <c r="A32" s="10">
        <v>31</v>
      </c>
      <c r="B32" s="9" t="s">
        <v>424</v>
      </c>
      <c r="C32" s="10" t="s">
        <v>425</v>
      </c>
      <c r="D32" s="10" t="b">
        <f>IF('2_SurveyValidationWorksheet'!C107&gt;'2_SurveyValidationWorksheet'!C96,"True")</f>
        <v>0</v>
      </c>
      <c r="E32" s="6" t="str">
        <f t="shared" si="0"/>
        <v>Please check the figures submitted and send updated figures</v>
      </c>
      <c r="F32" s="8"/>
    </row>
    <row r="33" spans="1:6" ht="28.8" x14ac:dyDescent="0.55000000000000004">
      <c r="A33" s="10">
        <v>32</v>
      </c>
      <c r="B33" s="9" t="s">
        <v>420</v>
      </c>
      <c r="C33" s="10" t="s">
        <v>421</v>
      </c>
      <c r="D33" s="10" t="b">
        <f>IF('2_SurveyValidationWorksheet'!C107&gt;SUM('2_SurveyValidationWorksheet'!C92,'2_SurveyValidationWorksheet'!C95,'2_SurveyValidationWorksheet'!C96),"True")</f>
        <v>0</v>
      </c>
      <c r="E33" s="6" t="str">
        <f t="shared" si="0"/>
        <v>Please check the figures submitted and send updated figures</v>
      </c>
      <c r="F33" s="8"/>
    </row>
    <row r="34" spans="1:6" ht="28.8" x14ac:dyDescent="0.55000000000000004">
      <c r="A34" s="10">
        <v>33</v>
      </c>
      <c r="B34" s="9" t="s">
        <v>419</v>
      </c>
      <c r="C34" s="10" t="s">
        <v>132</v>
      </c>
      <c r="D34" s="10" t="str">
        <f>IF('2_SurveyValidationWorksheet'!C17&gt;='2_SurveyValidationWorksheet'!C19,"True")</f>
        <v>True</v>
      </c>
      <c r="E34" s="6" t="str">
        <f t="shared" si="0"/>
        <v>Figures submitted are correct. No query raised</v>
      </c>
      <c r="F34" s="8"/>
    </row>
    <row r="35" spans="1:6" x14ac:dyDescent="0.55000000000000004">
      <c r="A35" s="10">
        <v>34</v>
      </c>
      <c r="B35" s="9" t="s">
        <v>99</v>
      </c>
      <c r="C35" s="10" t="s">
        <v>133</v>
      </c>
      <c r="D35" s="10" t="str">
        <f>IF((AND('2_SurveyValidationWorksheet'!C80&gt;1,'2_SurveyValidationWorksheet'!C16&gt;0)), "False", "True")</f>
        <v>True</v>
      </c>
      <c r="E35" s="6" t="str">
        <f t="shared" si="0"/>
        <v>Figures submitted are correct. No query raised</v>
      </c>
      <c r="F35" s="8"/>
    </row>
    <row r="36" spans="1:6" x14ac:dyDescent="0.55000000000000004">
      <c r="A36" s="10">
        <v>35</v>
      </c>
      <c r="B36" s="9" t="s">
        <v>100</v>
      </c>
      <c r="C36" s="10" t="s">
        <v>134</v>
      </c>
      <c r="D36" s="10" t="str">
        <f>IF((AND('2_SurveyValidationWorksheet'!C16&gt;1,'2_SurveyValidationWorksheet'!C80&gt;0)), "False", "True")</f>
        <v>True</v>
      </c>
      <c r="E36" s="6" t="str">
        <f t="shared" si="0"/>
        <v>Figures submitted are correct. No query raised</v>
      </c>
      <c r="F36" s="8"/>
    </row>
    <row r="37" spans="1:6" x14ac:dyDescent="0.55000000000000004">
      <c r="A37" s="10">
        <v>36</v>
      </c>
      <c r="B37" s="9" t="s">
        <v>101</v>
      </c>
      <c r="C37" s="10" t="s">
        <v>135</v>
      </c>
      <c r="D37" s="10" t="str">
        <f>IF((AND('2_SurveyValidationWorksheet'!C80&gt;1,'2_SurveyValidationWorksheet'!C18&gt;0)), "False", "True")</f>
        <v>True</v>
      </c>
      <c r="E37" s="6" t="str">
        <f t="shared" si="0"/>
        <v>Figures submitted are correct. No query raised</v>
      </c>
      <c r="F37" s="8"/>
    </row>
    <row r="38" spans="1:6" x14ac:dyDescent="0.55000000000000004">
      <c r="A38" s="10">
        <v>37</v>
      </c>
      <c r="B38" s="9" t="s">
        <v>102</v>
      </c>
      <c r="C38" s="10" t="s">
        <v>136</v>
      </c>
      <c r="D38" s="10" t="str">
        <f>IF((AND('2_SurveyValidationWorksheet'!C18&gt;1,'2_SurveyValidationWorksheet'!C80&gt;0)), "False", "True")</f>
        <v>True</v>
      </c>
      <c r="E38" s="6" t="str">
        <f t="shared" si="0"/>
        <v>Figures submitted are correct. No query raised</v>
      </c>
      <c r="F38" s="8"/>
    </row>
    <row r="39" spans="1:6" ht="28.8" x14ac:dyDescent="0.55000000000000004">
      <c r="A39" s="10">
        <v>38</v>
      </c>
      <c r="B39" s="9" t="s">
        <v>103</v>
      </c>
      <c r="C39" s="10" t="s">
        <v>417</v>
      </c>
      <c r="D39" s="10" t="str">
        <f>IF('2_SurveyValidationWorksheet'!C97=SUM('2_SurveyValidationWorksheet'!C99:C100),"True")</f>
        <v>True</v>
      </c>
      <c r="E39" s="6" t="str">
        <f t="shared" si="0"/>
        <v>Figures submitted are correct. No query raised</v>
      </c>
      <c r="F39" s="8"/>
    </row>
    <row r="40" spans="1:6" ht="28.8" x14ac:dyDescent="0.55000000000000004">
      <c r="A40" s="10">
        <v>39</v>
      </c>
      <c r="B40" s="9" t="s">
        <v>104</v>
      </c>
      <c r="C40" s="10" t="s">
        <v>418</v>
      </c>
      <c r="D40" s="10" t="str">
        <f>IF('2_SurveyValidationWorksheet'!C102=SUM('2_SurveyValidationWorksheet'!C104:C105),"True")</f>
        <v>True</v>
      </c>
      <c r="E40" s="6" t="str">
        <f t="shared" si="0"/>
        <v>Figures submitted are correct. No query raised</v>
      </c>
      <c r="F40" s="8"/>
    </row>
    <row r="41" spans="1:6" x14ac:dyDescent="0.55000000000000004">
      <c r="F41" s="8"/>
    </row>
    <row r="42" spans="1:6" x14ac:dyDescent="0.55000000000000004">
      <c r="F42" s="8"/>
    </row>
    <row r="43" spans="1:6" x14ac:dyDescent="0.55000000000000004">
      <c r="F43" s="8"/>
    </row>
    <row r="44" spans="1:6" x14ac:dyDescent="0.55000000000000004">
      <c r="F44" s="8"/>
    </row>
    <row r="45" spans="1:6" x14ac:dyDescent="0.55000000000000004">
      <c r="F45" s="8"/>
    </row>
    <row r="46" spans="1:6" x14ac:dyDescent="0.55000000000000004">
      <c r="F46" s="8"/>
    </row>
    <row r="47" spans="1:6" x14ac:dyDescent="0.55000000000000004">
      <c r="F47" s="8"/>
    </row>
    <row r="48" spans="1:6" x14ac:dyDescent="0.55000000000000004">
      <c r="F48" s="8"/>
    </row>
    <row r="49" spans="6:6" x14ac:dyDescent="0.55000000000000004">
      <c r="F49" s="8"/>
    </row>
    <row r="50" spans="6:6" x14ac:dyDescent="0.55000000000000004">
      <c r="F50" s="8"/>
    </row>
    <row r="51" spans="6:6" x14ac:dyDescent="0.55000000000000004">
      <c r="F51" s="8"/>
    </row>
    <row r="52" spans="6:6" x14ac:dyDescent="0.55000000000000004">
      <c r="F52" s="8"/>
    </row>
    <row r="53" spans="6:6" x14ac:dyDescent="0.55000000000000004">
      <c r="F53" s="8"/>
    </row>
    <row r="54" spans="6:6" x14ac:dyDescent="0.55000000000000004">
      <c r="F54" s="8"/>
    </row>
    <row r="55" spans="6:6" x14ac:dyDescent="0.55000000000000004">
      <c r="F55" s="8"/>
    </row>
    <row r="56" spans="6:6" x14ac:dyDescent="0.55000000000000004">
      <c r="F56" s="8"/>
    </row>
    <row r="57" spans="6:6" x14ac:dyDescent="0.55000000000000004">
      <c r="F57" s="8"/>
    </row>
    <row r="58" spans="6:6" x14ac:dyDescent="0.55000000000000004">
      <c r="F58" s="8"/>
    </row>
    <row r="59" spans="6:6" x14ac:dyDescent="0.55000000000000004">
      <c r="F59" s="8"/>
    </row>
    <row r="60" spans="6:6" x14ac:dyDescent="0.55000000000000004">
      <c r="F60" s="8"/>
    </row>
    <row r="61" spans="6:6" x14ac:dyDescent="0.55000000000000004">
      <c r="F61" s="8"/>
    </row>
    <row r="62" spans="6:6" x14ac:dyDescent="0.55000000000000004">
      <c r="F62" s="8"/>
    </row>
    <row r="63" spans="6:6" x14ac:dyDescent="0.55000000000000004">
      <c r="F63" s="8"/>
    </row>
    <row r="64" spans="6:6" x14ac:dyDescent="0.55000000000000004">
      <c r="F64" s="8"/>
    </row>
    <row r="65" spans="6:6" x14ac:dyDescent="0.55000000000000004">
      <c r="F65" s="8"/>
    </row>
    <row r="66" spans="6:6" x14ac:dyDescent="0.55000000000000004">
      <c r="F66" s="8"/>
    </row>
    <row r="67" spans="6:6" x14ac:dyDescent="0.55000000000000004">
      <c r="F67" s="8"/>
    </row>
    <row r="68" spans="6:6" x14ac:dyDescent="0.55000000000000004">
      <c r="F68" s="8"/>
    </row>
    <row r="69" spans="6:6" x14ac:dyDescent="0.55000000000000004">
      <c r="F69" s="8"/>
    </row>
    <row r="70" spans="6:6" x14ac:dyDescent="0.55000000000000004">
      <c r="F70" s="8"/>
    </row>
    <row r="71" spans="6:6" x14ac:dyDescent="0.55000000000000004">
      <c r="F71" s="8"/>
    </row>
    <row r="72" spans="6:6" x14ac:dyDescent="0.55000000000000004">
      <c r="F72" s="8"/>
    </row>
    <row r="73" spans="6:6" x14ac:dyDescent="0.55000000000000004">
      <c r="F73" s="8"/>
    </row>
    <row r="74" spans="6:6" x14ac:dyDescent="0.55000000000000004">
      <c r="F74" s="8"/>
    </row>
    <row r="75" spans="6:6" x14ac:dyDescent="0.55000000000000004">
      <c r="F75" s="8"/>
    </row>
    <row r="76" spans="6:6" x14ac:dyDescent="0.55000000000000004">
      <c r="F76" s="8"/>
    </row>
    <row r="77" spans="6:6" x14ac:dyDescent="0.55000000000000004">
      <c r="F77" s="8"/>
    </row>
    <row r="78" spans="6:6" x14ac:dyDescent="0.55000000000000004">
      <c r="F78" s="8"/>
    </row>
    <row r="79" spans="6:6" x14ac:dyDescent="0.55000000000000004">
      <c r="F79" s="8"/>
    </row>
    <row r="80" spans="6:6" x14ac:dyDescent="0.55000000000000004">
      <c r="F80" s="8"/>
    </row>
    <row r="81" spans="6:6" x14ac:dyDescent="0.55000000000000004">
      <c r="F81" s="8"/>
    </row>
    <row r="82" spans="6:6" x14ac:dyDescent="0.55000000000000004">
      <c r="F82" s="8"/>
    </row>
    <row r="83" spans="6:6" x14ac:dyDescent="0.55000000000000004">
      <c r="F83" s="8"/>
    </row>
    <row r="84" spans="6:6" x14ac:dyDescent="0.55000000000000004">
      <c r="F84" s="8"/>
    </row>
    <row r="85" spans="6:6" x14ac:dyDescent="0.55000000000000004">
      <c r="F85" s="8"/>
    </row>
    <row r="86" spans="6:6" x14ac:dyDescent="0.55000000000000004">
      <c r="F86" s="8"/>
    </row>
    <row r="87" spans="6:6" x14ac:dyDescent="0.55000000000000004">
      <c r="F87" s="8"/>
    </row>
    <row r="88" spans="6:6" x14ac:dyDescent="0.55000000000000004">
      <c r="F88" s="8"/>
    </row>
    <row r="89" spans="6:6" x14ac:dyDescent="0.55000000000000004">
      <c r="F89" s="8"/>
    </row>
    <row r="90" spans="6:6" x14ac:dyDescent="0.55000000000000004">
      <c r="F90" s="8"/>
    </row>
    <row r="91" spans="6:6" x14ac:dyDescent="0.55000000000000004">
      <c r="F91" s="8"/>
    </row>
    <row r="92" spans="6:6" x14ac:dyDescent="0.55000000000000004">
      <c r="F92" s="8"/>
    </row>
    <row r="93" spans="6:6" x14ac:dyDescent="0.55000000000000004">
      <c r="F93" s="8"/>
    </row>
    <row r="94" spans="6:6" x14ac:dyDescent="0.55000000000000004">
      <c r="F94" s="8"/>
    </row>
    <row r="95" spans="6:6" x14ac:dyDescent="0.55000000000000004">
      <c r="F95" s="8"/>
    </row>
    <row r="96" spans="6:6" x14ac:dyDescent="0.55000000000000004">
      <c r="F96" s="8"/>
    </row>
    <row r="97" spans="6:6" x14ac:dyDescent="0.55000000000000004">
      <c r="F97" s="8"/>
    </row>
    <row r="98" spans="6:6" x14ac:dyDescent="0.55000000000000004">
      <c r="F98" s="8"/>
    </row>
    <row r="99" spans="6:6" x14ac:dyDescent="0.55000000000000004">
      <c r="F99" s="8"/>
    </row>
    <row r="100" spans="6:6" x14ac:dyDescent="0.55000000000000004">
      <c r="F100" s="8"/>
    </row>
    <row r="101" spans="6:6" x14ac:dyDescent="0.55000000000000004">
      <c r="F101" s="8"/>
    </row>
    <row r="102" spans="6:6" x14ac:dyDescent="0.55000000000000004">
      <c r="F102" s="8"/>
    </row>
    <row r="103" spans="6:6" x14ac:dyDescent="0.55000000000000004">
      <c r="F103" s="8"/>
    </row>
    <row r="104" spans="6:6" x14ac:dyDescent="0.55000000000000004">
      <c r="F104" s="8"/>
    </row>
    <row r="105" spans="6:6" x14ac:dyDescent="0.55000000000000004">
      <c r="F105" s="8"/>
    </row>
  </sheetData>
  <conditionalFormatting sqref="D2:D40">
    <cfRule type="containsText" dxfId="5" priority="4" operator="containsText" text="FALSE">
      <formula>NOT(ISERROR(SEARCH("FALSE",D2)))</formula>
    </cfRule>
    <cfRule type="containsText" dxfId="4" priority="5" operator="containsText" text="True">
      <formula>NOT(ISERROR(SEARCH("True",D2)))</formula>
    </cfRule>
  </conditionalFormatting>
  <conditionalFormatting sqref="D1">
    <cfRule type="containsText" dxfId="3" priority="2" operator="containsText" text="TRUE">
      <formula>NOT(ISERROR(SEARCH("TRUE",D1)))</formula>
    </cfRule>
    <cfRule type="containsText" dxfId="2" priority="3" operator="containsText" text="FALSE">
      <formula>NOT(ISERROR(SEARCH("FALSE",D1)))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F2F6-6541-4688-885B-B322D47B948B}">
  <dimension ref="B1:P51"/>
  <sheetViews>
    <sheetView workbookViewId="0">
      <pane ySplit="1" topLeftCell="A2" activePane="bottomLeft" state="frozen"/>
      <selection pane="bottomLeft" activeCell="D41" sqref="D41"/>
    </sheetView>
  </sheetViews>
  <sheetFormatPr defaultRowHeight="14.4" x14ac:dyDescent="0.55000000000000004"/>
  <cols>
    <col min="2" max="2" width="33.3671875" bestFit="1" customWidth="1"/>
    <col min="4" max="4" width="48.47265625" customWidth="1"/>
    <col min="6" max="6" width="67.62890625" customWidth="1"/>
    <col min="8" max="8" width="45.89453125" customWidth="1"/>
    <col min="10" max="10" width="50.15625" customWidth="1"/>
    <col min="12" max="12" width="67.62890625" customWidth="1"/>
    <col min="14" max="14" width="67.62890625" customWidth="1"/>
    <col min="16" max="16" width="67.62890625" customWidth="1"/>
  </cols>
  <sheetData>
    <row r="1" spans="2:16" x14ac:dyDescent="0.55000000000000004">
      <c r="B1" t="s">
        <v>259</v>
      </c>
      <c r="D1" t="s">
        <v>260</v>
      </c>
      <c r="F1" t="s">
        <v>262</v>
      </c>
      <c r="H1" t="s">
        <v>263</v>
      </c>
      <c r="J1" t="s">
        <v>267</v>
      </c>
      <c r="L1" t="s">
        <v>298</v>
      </c>
      <c r="N1" t="s">
        <v>305</v>
      </c>
      <c r="P1" t="s">
        <v>371</v>
      </c>
    </row>
    <row r="2" spans="2:16" x14ac:dyDescent="0.55000000000000004">
      <c r="B2" s="1" t="s">
        <v>191</v>
      </c>
      <c r="D2" t="s">
        <v>252</v>
      </c>
      <c r="F2" t="s">
        <v>110</v>
      </c>
      <c r="H2" t="s">
        <v>110</v>
      </c>
      <c r="J2" t="s">
        <v>268</v>
      </c>
      <c r="L2" t="s">
        <v>140</v>
      </c>
      <c r="N2" t="s">
        <v>140</v>
      </c>
      <c r="P2" t="s">
        <v>110</v>
      </c>
    </row>
    <row r="3" spans="2:16" x14ac:dyDescent="0.55000000000000004">
      <c r="B3" s="1" t="s">
        <v>192</v>
      </c>
      <c r="D3" t="s">
        <v>138</v>
      </c>
      <c r="F3" t="s">
        <v>109</v>
      </c>
      <c r="H3" t="s">
        <v>109</v>
      </c>
      <c r="J3" t="s">
        <v>269</v>
      </c>
      <c r="L3" t="s">
        <v>299</v>
      </c>
      <c r="N3" t="s">
        <v>299</v>
      </c>
      <c r="P3" t="s">
        <v>109</v>
      </c>
    </row>
    <row r="4" spans="2:16" x14ac:dyDescent="0.55000000000000004">
      <c r="B4" s="1" t="s">
        <v>193</v>
      </c>
      <c r="D4" t="s">
        <v>253</v>
      </c>
      <c r="L4" t="s">
        <v>300</v>
      </c>
      <c r="N4" t="s">
        <v>300</v>
      </c>
    </row>
    <row r="5" spans="2:16" x14ac:dyDescent="0.55000000000000004">
      <c r="B5" s="1" t="s">
        <v>194</v>
      </c>
      <c r="D5" t="s">
        <v>254</v>
      </c>
      <c r="L5" t="s">
        <v>301</v>
      </c>
      <c r="N5" t="s">
        <v>301</v>
      </c>
    </row>
    <row r="6" spans="2:16" x14ac:dyDescent="0.55000000000000004">
      <c r="B6" s="1" t="s">
        <v>195</v>
      </c>
      <c r="D6" t="s">
        <v>255</v>
      </c>
      <c r="L6" t="s">
        <v>302</v>
      </c>
      <c r="N6" t="s">
        <v>302</v>
      </c>
    </row>
    <row r="7" spans="2:16" x14ac:dyDescent="0.55000000000000004">
      <c r="B7" s="1" t="s">
        <v>196</v>
      </c>
      <c r="D7" t="s">
        <v>256</v>
      </c>
      <c r="L7" t="s">
        <v>35</v>
      </c>
      <c r="N7" t="s">
        <v>35</v>
      </c>
    </row>
    <row r="8" spans="2:16" x14ac:dyDescent="0.55000000000000004">
      <c r="B8" s="1" t="s">
        <v>197</v>
      </c>
      <c r="D8" t="s">
        <v>257</v>
      </c>
      <c r="L8" t="s">
        <v>303</v>
      </c>
      <c r="N8" t="s">
        <v>303</v>
      </c>
    </row>
    <row r="9" spans="2:16" x14ac:dyDescent="0.55000000000000004">
      <c r="B9" s="1" t="s">
        <v>198</v>
      </c>
      <c r="D9" t="s">
        <v>258</v>
      </c>
      <c r="L9" t="s">
        <v>304</v>
      </c>
      <c r="N9" t="s">
        <v>304</v>
      </c>
    </row>
    <row r="10" spans="2:16" x14ac:dyDescent="0.55000000000000004">
      <c r="B10" s="1" t="s">
        <v>199</v>
      </c>
    </row>
    <row r="11" spans="2:16" x14ac:dyDescent="0.55000000000000004">
      <c r="B11" s="1" t="s">
        <v>200</v>
      </c>
    </row>
    <row r="12" spans="2:16" x14ac:dyDescent="0.55000000000000004">
      <c r="B12" s="1" t="s">
        <v>201</v>
      </c>
    </row>
    <row r="13" spans="2:16" x14ac:dyDescent="0.55000000000000004">
      <c r="B13" s="1" t="s">
        <v>202</v>
      </c>
    </row>
    <row r="14" spans="2:16" x14ac:dyDescent="0.55000000000000004">
      <c r="B14" s="1" t="s">
        <v>203</v>
      </c>
    </row>
    <row r="15" spans="2:16" x14ac:dyDescent="0.55000000000000004">
      <c r="B15" s="1" t="s">
        <v>204</v>
      </c>
    </row>
    <row r="16" spans="2:16" x14ac:dyDescent="0.55000000000000004">
      <c r="B16" s="1" t="s">
        <v>205</v>
      </c>
    </row>
    <row r="17" spans="2:2" x14ac:dyDescent="0.55000000000000004">
      <c r="B17" s="1" t="s">
        <v>206</v>
      </c>
    </row>
    <row r="18" spans="2:2" x14ac:dyDescent="0.55000000000000004">
      <c r="B18" s="1" t="s">
        <v>207</v>
      </c>
    </row>
    <row r="19" spans="2:2" x14ac:dyDescent="0.55000000000000004">
      <c r="B19" s="1" t="s">
        <v>208</v>
      </c>
    </row>
    <row r="20" spans="2:2" x14ac:dyDescent="0.55000000000000004">
      <c r="B20" s="1" t="s">
        <v>209</v>
      </c>
    </row>
    <row r="21" spans="2:2" x14ac:dyDescent="0.55000000000000004">
      <c r="B21" s="1" t="s">
        <v>210</v>
      </c>
    </row>
    <row r="22" spans="2:2" x14ac:dyDescent="0.55000000000000004">
      <c r="B22" s="1" t="s">
        <v>211</v>
      </c>
    </row>
    <row r="23" spans="2:2" x14ac:dyDescent="0.55000000000000004">
      <c r="B23" s="1" t="s">
        <v>212</v>
      </c>
    </row>
    <row r="24" spans="2:2" x14ac:dyDescent="0.55000000000000004">
      <c r="B24" s="1" t="s">
        <v>213</v>
      </c>
    </row>
    <row r="25" spans="2:2" x14ac:dyDescent="0.55000000000000004">
      <c r="B25" s="1" t="s">
        <v>214</v>
      </c>
    </row>
    <row r="26" spans="2:2" x14ac:dyDescent="0.55000000000000004">
      <c r="B26" s="1" t="s">
        <v>215</v>
      </c>
    </row>
    <row r="27" spans="2:2" x14ac:dyDescent="0.55000000000000004">
      <c r="B27" s="1" t="s">
        <v>216</v>
      </c>
    </row>
    <row r="28" spans="2:2" x14ac:dyDescent="0.55000000000000004">
      <c r="B28" s="1" t="s">
        <v>217</v>
      </c>
    </row>
    <row r="29" spans="2:2" x14ac:dyDescent="0.55000000000000004">
      <c r="B29" s="1" t="s">
        <v>218</v>
      </c>
    </row>
    <row r="30" spans="2:2" x14ac:dyDescent="0.55000000000000004">
      <c r="B30" s="1" t="s">
        <v>219</v>
      </c>
    </row>
    <row r="31" spans="2:2" x14ac:dyDescent="0.55000000000000004">
      <c r="B31" s="1" t="s">
        <v>220</v>
      </c>
    </row>
    <row r="32" spans="2:2" x14ac:dyDescent="0.55000000000000004">
      <c r="B32" s="1" t="s">
        <v>221</v>
      </c>
    </row>
    <row r="33" spans="2:2" x14ac:dyDescent="0.55000000000000004">
      <c r="B33" s="1" t="s">
        <v>222</v>
      </c>
    </row>
    <row r="34" spans="2:2" x14ac:dyDescent="0.55000000000000004">
      <c r="B34" s="1" t="s">
        <v>137</v>
      </c>
    </row>
    <row r="35" spans="2:2" x14ac:dyDescent="0.55000000000000004">
      <c r="B35" s="1" t="s">
        <v>223</v>
      </c>
    </row>
    <row r="36" spans="2:2" x14ac:dyDescent="0.55000000000000004">
      <c r="B36" s="1" t="s">
        <v>224</v>
      </c>
    </row>
    <row r="37" spans="2:2" x14ac:dyDescent="0.55000000000000004">
      <c r="B37" s="1" t="s">
        <v>225</v>
      </c>
    </row>
    <row r="38" spans="2:2" x14ac:dyDescent="0.55000000000000004">
      <c r="B38" s="1" t="s">
        <v>226</v>
      </c>
    </row>
    <row r="39" spans="2:2" x14ac:dyDescent="0.55000000000000004">
      <c r="B39" s="1" t="s">
        <v>227</v>
      </c>
    </row>
    <row r="40" spans="2:2" x14ac:dyDescent="0.55000000000000004">
      <c r="B40" s="1" t="s">
        <v>228</v>
      </c>
    </row>
    <row r="41" spans="2:2" x14ac:dyDescent="0.55000000000000004">
      <c r="B41" s="1" t="s">
        <v>229</v>
      </c>
    </row>
    <row r="42" spans="2:2" x14ac:dyDescent="0.55000000000000004">
      <c r="B42" s="1" t="s">
        <v>230</v>
      </c>
    </row>
    <row r="43" spans="2:2" x14ac:dyDescent="0.55000000000000004">
      <c r="B43" s="1" t="s">
        <v>231</v>
      </c>
    </row>
    <row r="44" spans="2:2" x14ac:dyDescent="0.55000000000000004">
      <c r="B44" s="1" t="s">
        <v>232</v>
      </c>
    </row>
    <row r="45" spans="2:2" x14ac:dyDescent="0.55000000000000004">
      <c r="B45" s="1" t="s">
        <v>233</v>
      </c>
    </row>
    <row r="46" spans="2:2" x14ac:dyDescent="0.55000000000000004">
      <c r="B46" s="1" t="s">
        <v>234</v>
      </c>
    </row>
    <row r="47" spans="2:2" x14ac:dyDescent="0.55000000000000004">
      <c r="B47" s="1" t="s">
        <v>235</v>
      </c>
    </row>
    <row r="48" spans="2:2" x14ac:dyDescent="0.55000000000000004">
      <c r="B48" s="1" t="s">
        <v>236</v>
      </c>
    </row>
    <row r="49" spans="2:2" x14ac:dyDescent="0.55000000000000004">
      <c r="B49" s="1" t="s">
        <v>237</v>
      </c>
    </row>
    <row r="50" spans="2:2" x14ac:dyDescent="0.55000000000000004">
      <c r="B50" s="1" t="s">
        <v>238</v>
      </c>
    </row>
    <row r="51" spans="2:2" x14ac:dyDescent="0.55000000000000004">
      <c r="B51" s="1" t="s">
        <v>239</v>
      </c>
    </row>
  </sheetData>
  <pageMargins left="0.7" right="0.7" top="0.75" bottom="0.75" header="0.3" footer="0.3"/>
  <tableParts count="8">
    <tablePart r:id="rId1"/>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1_Instructions-ReadThisFirst</vt:lpstr>
      <vt:lpstr>2_SurveyValidationWorksheet</vt:lpstr>
      <vt:lpstr>3_ValidationChecks</vt:lpstr>
      <vt:lpstr>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Divya Krishnaswamy</dc:creator>
  <cp:lastModifiedBy>Divya Krishnaswamy</cp:lastModifiedBy>
  <cp:lastPrinted>2021-03-17T07:09:57Z</cp:lastPrinted>
  <dcterms:created xsi:type="dcterms:W3CDTF">2020-02-07T11:45:11Z</dcterms:created>
  <dcterms:modified xsi:type="dcterms:W3CDTF">2022-01-31T10:24:24Z</dcterms:modified>
</cp:coreProperties>
</file>