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aseorg-my.sharepoint.com/personal/fsouth_case_org/Documents/ANZ 2026 Survey (2025 Data)/Documents for the web/"/>
    </mc:Choice>
  </mc:AlternateContent>
  <xr:revisionPtr revIDLastSave="0" documentId="13_ncr:1_{4107363C-3CA9-41AF-8467-A661708253EE}" xr6:coauthVersionLast="47" xr6:coauthVersionMax="47" xr10:uidLastSave="{00000000-0000-0000-0000-000000000000}"/>
  <bookViews>
    <workbookView xWindow="-110" yWindow="-110" windowWidth="19420" windowHeight="11500" xr2:uid="{DD890E46-E03C-45C8-830F-853189705200}"/>
  </bookViews>
  <sheets>
    <sheet name="1_Instructions-ReadThisFirst" sheetId="6" r:id="rId1"/>
    <sheet name="2_SurveyValidationWorksheet" sheetId="7" r:id="rId2"/>
    <sheet name="3_ValidationChecks" sheetId="4" r:id="rId3"/>
    <sheet name="Options" sheetId="8" state="hidden" r:id="rId4"/>
  </sheets>
  <definedNames>
    <definedName name="_xlnm._FilterDatabase" localSheetId="1" hidden="1">'2_SurveyValidationWorksheet'!$A$2:$H$135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7" l="1"/>
  <c r="D30" i="4"/>
  <c r="D29" i="4"/>
  <c r="D11" i="4"/>
  <c r="D3" i="4"/>
  <c r="C120" i="7"/>
  <c r="D34" i="4" s="1"/>
  <c r="C117" i="7"/>
  <c r="D25" i="7"/>
  <c r="D24" i="7"/>
  <c r="D20" i="7"/>
  <c r="D21" i="7"/>
  <c r="D9" i="7"/>
  <c r="D2" i="4"/>
  <c r="E11" i="4" l="1"/>
  <c r="D36" i="4"/>
  <c r="E36" i="4" s="1"/>
  <c r="D40" i="4"/>
  <c r="E40" i="4" s="1"/>
  <c r="D39" i="4"/>
  <c r="E39" i="4" s="1"/>
  <c r="D35" i="4"/>
  <c r="E35" i="4" s="1"/>
  <c r="E34" i="4"/>
  <c r="E30" i="4"/>
  <c r="E29" i="4"/>
  <c r="E2" i="4"/>
  <c r="E3" i="4"/>
  <c r="D4" i="4"/>
  <c r="E4" i="4" s="1"/>
  <c r="D5" i="4"/>
  <c r="E5" i="4" s="1"/>
  <c r="D24" i="4"/>
  <c r="D22" i="4"/>
  <c r="E22" i="4" s="1"/>
  <c r="C76" i="7"/>
  <c r="D76" i="7" s="1"/>
  <c r="D8" i="4"/>
  <c r="E8" i="4" s="1"/>
  <c r="D7" i="4"/>
  <c r="E7" i="4" s="1"/>
  <c r="D22" i="7"/>
  <c r="C84" i="7"/>
  <c r="D84" i="7" s="1"/>
  <c r="C101" i="7"/>
  <c r="D101" i="7" s="1"/>
  <c r="D75" i="7"/>
  <c r="D100" i="7"/>
  <c r="D99" i="7"/>
  <c r="D98" i="7"/>
  <c r="D97" i="7"/>
  <c r="D96" i="7"/>
  <c r="D95" i="7"/>
  <c r="D83" i="7"/>
  <c r="D82" i="7"/>
  <c r="D81" i="7"/>
  <c r="D80" i="7"/>
  <c r="D79" i="7"/>
  <c r="D78" i="7"/>
  <c r="D132" i="7"/>
  <c r="D131" i="7"/>
  <c r="D39" i="7"/>
  <c r="C51" i="7"/>
  <c r="C44" i="7"/>
  <c r="D32" i="4"/>
  <c r="E32" i="4" s="1"/>
  <c r="D43" i="4"/>
  <c r="E43" i="4" s="1"/>
  <c r="D18" i="4"/>
  <c r="E18" i="4" s="1"/>
  <c r="D17" i="7"/>
  <c r="D134" i="7"/>
  <c r="C128" i="7"/>
  <c r="D127" i="7"/>
  <c r="D126" i="7"/>
  <c r="D123" i="7"/>
  <c r="D119" i="7"/>
  <c r="D118" i="7"/>
  <c r="D116" i="7"/>
  <c r="C133" i="7"/>
  <c r="D115" i="7"/>
  <c r="D111" i="7"/>
  <c r="D110" i="7"/>
  <c r="D109" i="7"/>
  <c r="D106" i="7"/>
  <c r="D105" i="7"/>
  <c r="D104" i="7"/>
  <c r="D103" i="7"/>
  <c r="D92" i="7"/>
  <c r="D91" i="7"/>
  <c r="D90" i="7"/>
  <c r="D89" i="7"/>
  <c r="D88" i="7"/>
  <c r="D87" i="7"/>
  <c r="D74" i="7"/>
  <c r="D73" i="7"/>
  <c r="D72" i="7"/>
  <c r="D71" i="7"/>
  <c r="D70" i="7"/>
  <c r="C93" i="7"/>
  <c r="C66" i="7"/>
  <c r="C59" i="7"/>
  <c r="D65" i="7"/>
  <c r="D64" i="7"/>
  <c r="D63" i="7"/>
  <c r="D62" i="7"/>
  <c r="D61" i="7"/>
  <c r="D58" i="7"/>
  <c r="D57" i="7"/>
  <c r="D56" i="7"/>
  <c r="D55" i="7"/>
  <c r="D54" i="7"/>
  <c r="D50" i="7"/>
  <c r="D49" i="7"/>
  <c r="D48" i="7"/>
  <c r="D47" i="7"/>
  <c r="D46" i="7"/>
  <c r="D43" i="7"/>
  <c r="D42" i="7"/>
  <c r="D41" i="7"/>
  <c r="D40" i="7"/>
  <c r="D36" i="7"/>
  <c r="D35" i="7"/>
  <c r="D34" i="7"/>
  <c r="D33" i="7"/>
  <c r="D31" i="7"/>
  <c r="D28" i="7"/>
  <c r="D26" i="7"/>
  <c r="D19" i="7"/>
  <c r="D33" i="4"/>
  <c r="E33" i="4" s="1"/>
  <c r="D12" i="4"/>
  <c r="E12" i="4" s="1"/>
  <c r="D31" i="4"/>
  <c r="E31" i="4" s="1"/>
  <c r="D19" i="4"/>
  <c r="E19" i="4" s="1"/>
  <c r="D28" i="4"/>
  <c r="E28" i="4" s="1"/>
  <c r="D27" i="4"/>
  <c r="E27" i="4" s="1"/>
  <c r="D26" i="4"/>
  <c r="E26" i="4" s="1"/>
  <c r="D21" i="4"/>
  <c r="E21" i="4" s="1"/>
  <c r="D9" i="4"/>
  <c r="E9" i="4" s="1"/>
  <c r="D16" i="4"/>
  <c r="E16" i="4" s="1"/>
  <c r="D14" i="4"/>
  <c r="E14" i="4" s="1"/>
  <c r="D10" i="4"/>
  <c r="E10" i="4" s="1"/>
  <c r="D6" i="4"/>
  <c r="E6" i="4" s="1"/>
  <c r="D133" i="7" l="1"/>
  <c r="D44" i="4"/>
  <c r="E44" i="4" s="1"/>
  <c r="D38" i="4"/>
  <c r="E38" i="4" s="1"/>
  <c r="D41" i="4"/>
  <c r="E41" i="4" s="1"/>
  <c r="D42" i="4"/>
  <c r="E42" i="4" s="1"/>
  <c r="D128" i="7"/>
  <c r="D37" i="4"/>
  <c r="E37" i="4" s="1"/>
  <c r="D93" i="7"/>
  <c r="D117" i="7"/>
  <c r="D120" i="7"/>
  <c r="D59" i="7"/>
  <c r="D17" i="4"/>
  <c r="E17" i="4" s="1"/>
  <c r="D66" i="7"/>
  <c r="D20" i="4"/>
  <c r="E20" i="4" s="1"/>
  <c r="D23" i="4"/>
  <c r="D25" i="4"/>
  <c r="D51" i="7"/>
  <c r="D15" i="4"/>
  <c r="E15" i="4" s="1"/>
  <c r="D44" i="7"/>
  <c r="D13" i="4"/>
  <c r="E13" i="4" s="1"/>
  <c r="E24" i="4"/>
</calcChain>
</file>

<file path=xl/sharedStrings.xml><?xml version="1.0" encoding="utf-8"?>
<sst xmlns="http://schemas.openxmlformats.org/spreadsheetml/2006/main" count="639" uniqueCount="378">
  <si>
    <t>S. No.</t>
  </si>
  <si>
    <t>Steps</t>
  </si>
  <si>
    <t>This file has 3 worksheets:
1_Instructions-ReadThisFirst
2_SurveyValidationWorksheet (sheet highlighted in yellow)
3_ValidationChecks (sheet highlighted in green)</t>
  </si>
  <si>
    <t>You have to enter your data in the 2nd sheet i.e. 2_SurveyValidationWorksheet (sheet tab highlighted in yellow)</t>
  </si>
  <si>
    <t xml:space="preserve"> </t>
  </si>
  <si>
    <t>2a</t>
  </si>
  <si>
    <t>In Column H, the first ten cells contain the colour code key which explain what each colour means</t>
  </si>
  <si>
    <t>2b</t>
  </si>
  <si>
    <t>Enter your data in column C (for which the column header is ‘Your submitted response’; column header is highlighted in yellow)</t>
  </si>
  <si>
    <t>2c</t>
  </si>
  <si>
    <t>Please read the notes alongside in column E for each field (this is what I have updated in the attached file)</t>
  </si>
  <si>
    <t>2d</t>
  </si>
  <si>
    <t>Column D on this sheet also has some numeric checks built in to ensure that you are entering the right type of character (number or not) in the right field</t>
  </si>
  <si>
    <t>2e</t>
  </si>
  <si>
    <t>For questions with select from a list – the cells already have a drop-down menu with the options built in – just choose one</t>
  </si>
  <si>
    <t>2f</t>
  </si>
  <si>
    <t>Total fields will automatically populate (the formulae have been built in) – this will also happen on the actual online survey platform</t>
  </si>
  <si>
    <t>2g</t>
  </si>
  <si>
    <t>REQUIRED* questions are marked with REQUIRED* OR * or * - both in this worksheet and on the online platform and cannot be left blank on the online survey platform.</t>
  </si>
  <si>
    <t>The automatic validation checks are listed in the 3rd sheet i.e. 3_ValidationChecks</t>
  </si>
  <si>
    <t>3a</t>
  </si>
  <si>
    <t>These are automatically linked to the cells of Column C on 2_SurveyValidationWorksheet sheet</t>
  </si>
  <si>
    <t>3b</t>
  </si>
  <si>
    <t>The conditions being checked are also listed as is the formula being applied</t>
  </si>
  <si>
    <t>3c</t>
  </si>
  <si>
    <t>Try and ensure that as many of the validation checks are TRUE before entering data on the online platform as these checks are also in-built on the online platform</t>
  </si>
  <si>
    <t>3d</t>
  </si>
  <si>
    <t>However, if you've left a field blank on the 2_SurveyValidationWorksheet sheet and that is linked to a validation on 3_ValidationChecks, then, that check may not complete and continue to show FALSE - in such a case, if you're sure that you cannot provide that information, then you can ignore the FALSE result of the check</t>
  </si>
  <si>
    <t>Always remember:
Please enter a zero with careful consideration. Please do not enter a zero to signify ‘Not Applicable’ or ‘Not reportable’ or ‘Nil’ or ‘Refused to answer’.
Enter a zero only if your answer is zero. Incorrectly inputting zeroes in survey responses can have an adverse effect on the findings as it will lead to underestimating of averages.</t>
  </si>
  <si>
    <t>Please rename this file by supplementing with your institution name.</t>
  </si>
  <si>
    <t>Please contact fsouth@case.org if you have any issues or questions</t>
  </si>
  <si>
    <t>Key:</t>
  </si>
  <si>
    <t>Question no.</t>
  </si>
  <si>
    <t>Question statement</t>
  </si>
  <si>
    <t>Your submitted response</t>
  </si>
  <si>
    <t>Numeric checks</t>
  </si>
  <si>
    <t>NOTE</t>
  </si>
  <si>
    <t>Is there a validation/query associated with this question? Yes/ No</t>
  </si>
  <si>
    <t>Choose from an option provided (this is provided as a drop-down menu in this Excel file and could be a drop-down menu or question with radio button in the online survey)</t>
  </si>
  <si>
    <t>SECTION A</t>
  </si>
  <si>
    <t>About your institution</t>
  </si>
  <si>
    <t>-</t>
  </si>
  <si>
    <t>Basic check cleared: TRUE</t>
  </si>
  <si>
    <t>A-1</t>
  </si>
  <si>
    <t>NA</t>
  </si>
  <si>
    <t>No</t>
  </si>
  <si>
    <t>Basic check NOT cleared: FALSE; please check your data (Note: These will populate only if any data is filled-in)</t>
  </si>
  <si>
    <t>A-2</t>
  </si>
  <si>
    <t>A-3</t>
  </si>
  <si>
    <r>
      <t xml:space="preserve">This field will </t>
    </r>
    <r>
      <rPr>
        <u/>
        <sz val="12"/>
        <color theme="1"/>
        <rFont val="Calibri"/>
        <family val="2"/>
        <scheme val="minor"/>
      </rPr>
      <t>automatically</t>
    </r>
    <r>
      <rPr>
        <sz val="12"/>
        <color theme="1"/>
        <rFont val="Calibri"/>
        <family val="2"/>
        <scheme val="minor"/>
      </rPr>
      <t xml:space="preserve"> populate;</t>
    </r>
    <r>
      <rPr>
        <b/>
        <sz val="12"/>
        <color theme="1"/>
        <rFont val="Calibri"/>
        <family val="2"/>
        <scheme val="minor"/>
      </rPr>
      <t xml:space="preserve"> please do not enter any data here</t>
    </r>
  </si>
  <si>
    <t>A-4</t>
  </si>
  <si>
    <t>REQUIRED* question or sub-question</t>
  </si>
  <si>
    <t>A-5</t>
  </si>
  <si>
    <t>NA = Not applicable</t>
  </si>
  <si>
    <r>
      <t xml:space="preserve">In which year did your institution start a development/fundraising programme? </t>
    </r>
    <r>
      <rPr>
        <sz val="12"/>
        <color rgb="FFFF0000"/>
        <rFont val="Calibri"/>
        <family val="2"/>
        <scheme val="minor"/>
      </rPr>
      <t>(REQUIRED)*</t>
    </r>
  </si>
  <si>
    <t>Does not require a response</t>
  </si>
  <si>
    <r>
      <t xml:space="preserve">To whom does the Director of Development report? </t>
    </r>
    <r>
      <rPr>
        <sz val="12"/>
        <color rgb="FFFF0000"/>
        <rFont val="Calibri"/>
        <family val="2"/>
        <scheme val="minor"/>
      </rPr>
      <t>(REQUIRED)*</t>
    </r>
  </si>
  <si>
    <t>Select from the drop-down list</t>
  </si>
  <si>
    <r>
      <t>Do you have any overseas offices (including staff) responsible for local fundraising?</t>
    </r>
    <r>
      <rPr>
        <sz val="12"/>
        <color rgb="FFFF0000"/>
        <rFont val="Calibri"/>
        <family val="2"/>
        <scheme val="minor"/>
      </rPr>
      <t xml:space="preserve"> (REQUIRED)*</t>
    </r>
  </si>
  <si>
    <r>
      <t xml:space="preserve">Is your institution engaged in clinical medicine? </t>
    </r>
    <r>
      <rPr>
        <sz val="12"/>
        <color rgb="FFFF0000"/>
        <rFont val="Calibri"/>
        <family val="2"/>
        <scheme val="minor"/>
      </rPr>
      <t>(REQUIRED)*</t>
    </r>
  </si>
  <si>
    <r>
      <t>Select from the drop-down list</t>
    </r>
    <r>
      <rPr>
        <b/>
        <sz val="12"/>
        <color theme="1"/>
        <rFont val="Calibri"/>
        <family val="2"/>
        <scheme val="minor"/>
      </rPr>
      <t>.</t>
    </r>
  </si>
  <si>
    <t>SECTION B</t>
  </si>
  <si>
    <t>Philanthropic income - Overall Institution</t>
  </si>
  <si>
    <t>B-1</t>
  </si>
  <si>
    <r>
      <t>What was the total value of new funds committed by your institution in the survey year? (</t>
    </r>
    <r>
      <rPr>
        <sz val="12"/>
        <color rgb="FFFF0000"/>
        <rFont val="Calibri"/>
        <family val="2"/>
        <scheme val="minor"/>
      </rPr>
      <t>REQUIRED</t>
    </r>
    <r>
      <rPr>
        <sz val="12"/>
        <color theme="1"/>
        <rFont val="Calibri"/>
        <family val="2"/>
        <scheme val="minor"/>
      </rPr>
      <t>)*</t>
    </r>
  </si>
  <si>
    <t>Limited to number with up to two decimal digits.</t>
  </si>
  <si>
    <t>Yes</t>
  </si>
  <si>
    <t>B-2</t>
  </si>
  <si>
    <t>B-3</t>
  </si>
  <si>
    <r>
      <rPr>
        <sz val="12"/>
        <color rgb="FF000000"/>
        <rFont val="Calibri"/>
        <family val="2"/>
      </rPr>
      <t>What was the total value of funds received by your institution in the survey year? (NOT pledges and EXCLUDING gifts-in-kind regardless of whether realised for cash)? (</t>
    </r>
    <r>
      <rPr>
        <sz val="12"/>
        <color rgb="FFFF0000"/>
        <rFont val="Calibri"/>
        <family val="2"/>
      </rPr>
      <t>REQUIRED</t>
    </r>
    <r>
      <rPr>
        <sz val="12"/>
        <color rgb="FF000000"/>
        <rFont val="Calibri"/>
        <family val="2"/>
      </rPr>
      <t>)*</t>
    </r>
  </si>
  <si>
    <t>B-4</t>
  </si>
  <si>
    <t>B-5</t>
  </si>
  <si>
    <r>
      <t xml:space="preserve">What was the total equivalent cash value of gifts-in-kind received by your institution in the survey year? </t>
    </r>
    <r>
      <rPr>
        <sz val="12"/>
        <color rgb="FFFF0000"/>
        <rFont val="Calibri"/>
        <family val="2"/>
        <scheme val="minor"/>
      </rPr>
      <t>(REQUIRED)*</t>
    </r>
  </si>
  <si>
    <t>B-6</t>
  </si>
  <si>
    <t>B-7</t>
  </si>
  <si>
    <t>B-8</t>
  </si>
  <si>
    <t>B-9</t>
  </si>
  <si>
    <t>B-10</t>
  </si>
  <si>
    <t>Limited to number with no decimal digits</t>
  </si>
  <si>
    <t>B-11</t>
  </si>
  <si>
    <t>B-12</t>
  </si>
  <si>
    <r>
      <rPr>
        <sz val="12"/>
        <color rgb="FF000000"/>
        <rFont val="Calibri"/>
        <family val="2"/>
      </rPr>
      <t xml:space="preserve">What was the total value of annual fund income committed to your institution in the survey year? </t>
    </r>
    <r>
      <rPr>
        <sz val="12"/>
        <color rgb="FFFF0000"/>
        <rFont val="Calibri"/>
        <family val="2"/>
      </rPr>
      <t>(REQUIRED)*</t>
    </r>
  </si>
  <si>
    <r>
      <rPr>
        <sz val="12"/>
        <color rgb="FF000000"/>
        <rFont val="Calibri"/>
        <family val="2"/>
      </rPr>
      <t xml:space="preserve">What was the total value of annual fund income given to your institution in the survey year as funds received? </t>
    </r>
    <r>
      <rPr>
        <sz val="12"/>
        <color rgb="FFFF0000"/>
        <rFont val="Calibri"/>
        <family val="2"/>
      </rPr>
      <t>(REQUIRED)*</t>
    </r>
  </si>
  <si>
    <t>SECTION C</t>
  </si>
  <si>
    <t>Philanthropic income - By Purpose</t>
  </si>
  <si>
    <t>C-1</t>
  </si>
  <si>
    <t>Unrestricted</t>
  </si>
  <si>
    <t>Restricted for student and staff bursaries and scholarships</t>
  </si>
  <si>
    <t>Restricted for capital projects and infrastructure</t>
  </si>
  <si>
    <t>Restricted for research programmes and partnerships</t>
  </si>
  <si>
    <t>Restricted for other purposes</t>
  </si>
  <si>
    <t>Total</t>
  </si>
  <si>
    <t>This field will automatically populate; please do not enter any data here in this Excel (however, on the online platform you will need to enter this data point too).
Limited to number with up to two decimal digits.</t>
  </si>
  <si>
    <t>C-2</t>
  </si>
  <si>
    <t>SECTION D</t>
  </si>
  <si>
    <t>Philanthropic income - By Source</t>
  </si>
  <si>
    <t>D-1</t>
  </si>
  <si>
    <r>
      <t>How much new funds committed (B-1), came from the following sources? (</t>
    </r>
    <r>
      <rPr>
        <sz val="12"/>
        <color theme="4"/>
        <rFont val="Calibri"/>
        <family val="2"/>
        <scheme val="minor"/>
      </rPr>
      <t>OPTIONAL</t>
    </r>
    <r>
      <rPr>
        <sz val="12"/>
        <color theme="1"/>
        <rFont val="Calibri"/>
        <family val="2"/>
        <scheme val="minor"/>
      </rPr>
      <t>)</t>
    </r>
  </si>
  <si>
    <t>Alumni</t>
  </si>
  <si>
    <t>Other individuals</t>
  </si>
  <si>
    <t>Trusts and foundations</t>
  </si>
  <si>
    <t>Corporates</t>
  </si>
  <si>
    <t>Other organisations</t>
  </si>
  <si>
    <t>D-2</t>
  </si>
  <si>
    <t>SECTION E</t>
  </si>
  <si>
    <t>Philanthropic income - By Contribution Level</t>
  </si>
  <si>
    <t>E-1</t>
  </si>
  <si>
    <t>$1 - $999</t>
  </si>
  <si>
    <t>$1,000 - $9,999</t>
  </si>
  <si>
    <t>$10,000 - $99,999</t>
  </si>
  <si>
    <t>$100,000 - $999,999</t>
  </si>
  <si>
    <t>$1,000,000 - $9,999,999</t>
  </si>
  <si>
    <t>$10,000,000+</t>
  </si>
  <si>
    <t>E-2</t>
  </si>
  <si>
    <r>
      <rPr>
        <sz val="12"/>
        <color rgb="FF000000"/>
        <rFont val="Calibri"/>
        <family val="2"/>
      </rPr>
      <t xml:space="preserve">For funds received, how many donors made contributions that fall into one of the following gift bands? </t>
    </r>
    <r>
      <rPr>
        <sz val="12"/>
        <color rgb="FF0070C0"/>
        <rFont val="Calibri"/>
        <family val="2"/>
      </rPr>
      <t>(OPTIONAL)</t>
    </r>
  </si>
  <si>
    <r>
      <rPr>
        <sz val="12"/>
        <color rgb="FF000000"/>
        <rFont val="Calibri"/>
        <family val="2"/>
      </rPr>
      <t xml:space="preserve">For new funds committed, what was the combined value of the donations for all of the donors falling within each of the following gift bands? </t>
    </r>
    <r>
      <rPr>
        <sz val="12"/>
        <color rgb="FF0070C0"/>
        <rFont val="Calibri"/>
        <family val="2"/>
      </rPr>
      <t>(OPTIONAL)</t>
    </r>
  </si>
  <si>
    <r>
      <rPr>
        <sz val="12"/>
        <color rgb="FF000000"/>
        <rFont val="Calibri"/>
        <family val="2"/>
      </rPr>
      <t>For funds received, what is the combined value of the donations for all the donors falling within each of the following gift bands?</t>
    </r>
    <r>
      <rPr>
        <sz val="12"/>
        <color rgb="FF0070C0"/>
        <rFont val="Calibri"/>
        <family val="2"/>
      </rPr>
      <t xml:space="preserve"> (OPTIONAL)</t>
    </r>
  </si>
  <si>
    <t>SECTION F</t>
  </si>
  <si>
    <t>Constituents</t>
  </si>
  <si>
    <t>F-1</t>
  </si>
  <si>
    <r>
      <t xml:space="preserve">What is total number of alumni that your institution had in the survey year? </t>
    </r>
    <r>
      <rPr>
        <sz val="12"/>
        <color rgb="FFFF0000"/>
        <rFont val="Calibri"/>
        <family val="2"/>
        <scheme val="minor"/>
      </rPr>
      <t>(REQUIRED)*</t>
    </r>
  </si>
  <si>
    <t>F-2</t>
  </si>
  <si>
    <r>
      <rPr>
        <sz val="12"/>
        <color rgb="FF000000"/>
        <rFont val="Calibri"/>
        <family val="2"/>
      </rPr>
      <t xml:space="preserve">From F-1 above, what was the total number of contactable alumni (postal mail, email, and/or phone number) your institution had in the survey year? </t>
    </r>
    <r>
      <rPr>
        <sz val="12"/>
        <color rgb="FFFF0000"/>
        <rFont val="Calibri"/>
        <family val="2"/>
      </rPr>
      <t>(REQUIRED)*</t>
    </r>
  </si>
  <si>
    <t>F-3</t>
  </si>
  <si>
    <r>
      <t>What was the total number of alumni donors your institution had in the survey year (including those that made a pledge payment)?</t>
    </r>
    <r>
      <rPr>
        <sz val="12"/>
        <color rgb="FFFF0000"/>
        <rFont val="Calibri"/>
        <family val="2"/>
        <scheme val="minor"/>
      </rPr>
      <t xml:space="preserve"> (REQUIRED)*</t>
    </r>
  </si>
  <si>
    <t>F-4</t>
  </si>
  <si>
    <r>
      <t xml:space="preserve">What was the total number of donors (alumni, other individuals and organisations) who made a gift for any purpose (including pledge payment) to your institution in the survey year? </t>
    </r>
    <r>
      <rPr>
        <sz val="12"/>
        <color rgb="FFFF0000"/>
        <rFont val="Calibri"/>
        <family val="2"/>
        <scheme val="minor"/>
      </rPr>
      <t>(REQUIRED)*</t>
    </r>
  </si>
  <si>
    <t>SECTION G</t>
  </si>
  <si>
    <t>G-1</t>
  </si>
  <si>
    <r>
      <t xml:space="preserve">Select from the drop-down list
</t>
    </r>
    <r>
      <rPr>
        <b/>
        <sz val="12"/>
        <color theme="1"/>
        <rFont val="Calibri"/>
        <family val="2"/>
        <scheme val="minor"/>
      </rPr>
      <t>NOTE: If your response to G-1 is 'No', then G-2, G-3 and G-4 will not be asked.</t>
    </r>
  </si>
  <si>
    <t>G-2</t>
  </si>
  <si>
    <r>
      <t xml:space="preserve">Limited to number with up to two decimal digits.
</t>
    </r>
    <r>
      <rPr>
        <b/>
        <sz val="12"/>
        <color theme="1"/>
        <rFont val="Calibri"/>
        <family val="2"/>
        <scheme val="minor"/>
      </rPr>
      <t>NOTE: This question will be displayed IF you responded 'Yes' to question G-1, else it will NOT be displayed</t>
    </r>
  </si>
  <si>
    <t>G-3</t>
  </si>
  <si>
    <r>
      <t xml:space="preserve">How long (i.e. number of years) do you expect the public phase of the campaign to be? </t>
    </r>
    <r>
      <rPr>
        <sz val="12"/>
        <color rgb="FFFF0000"/>
        <rFont val="Calibri"/>
        <family val="2"/>
        <scheme val="minor"/>
      </rPr>
      <t>(REQUIRED)*</t>
    </r>
  </si>
  <si>
    <r>
      <t xml:space="preserve">Limited to number with no decimal digits
</t>
    </r>
    <r>
      <rPr>
        <b/>
        <sz val="12"/>
        <color theme="1"/>
        <rFont val="Calibri"/>
        <family val="2"/>
        <scheme val="minor"/>
      </rPr>
      <t>NOTE: This question will be displayed IF you responded 'Yes' to question G-1, else it will NOT be displayed</t>
    </r>
  </si>
  <si>
    <t>G-4</t>
  </si>
  <si>
    <r>
      <t xml:space="preserve">What percentage of the target had you achieved or do you expect to achieve before going public? </t>
    </r>
    <r>
      <rPr>
        <sz val="12"/>
        <color rgb="FFFF0000"/>
        <rFont val="Calibri"/>
        <family val="2"/>
        <scheme val="minor"/>
      </rPr>
      <t>(REQUIRED)*</t>
    </r>
  </si>
  <si>
    <r>
      <t xml:space="preserve">Limited to number with up to two decimal digits.
</t>
    </r>
    <r>
      <rPr>
        <b/>
        <sz val="12"/>
        <color theme="1"/>
        <rFont val="Calibri"/>
        <family val="2"/>
        <scheme val="minor"/>
      </rPr>
      <t>NOTE: This question will be displayed IF you responded 'Yes' to question G-1, else it will NOT be displayed
Please enter a whole number up to two decimal spaces with no commas or alpha-numeric characters like "10k". For e.g. enter 53.36% or 53.36 per cent as 53.36</t>
    </r>
  </si>
  <si>
    <t>SECTION H</t>
  </si>
  <si>
    <t>Investment and staffing</t>
  </si>
  <si>
    <t>H-1</t>
  </si>
  <si>
    <t>H-2</t>
  </si>
  <si>
    <t>H-3</t>
  </si>
  <si>
    <r>
      <t xml:space="preserve">What were the alumni relations STAFF costs of your institution in the survey year? </t>
    </r>
    <r>
      <rPr>
        <sz val="12"/>
        <color rgb="FFFF0000"/>
        <rFont val="Calibri"/>
        <family val="2"/>
        <scheme val="minor"/>
      </rPr>
      <t>(REQUIRED)*</t>
    </r>
  </si>
  <si>
    <r>
      <t xml:space="preserve">What were the alumni relations NON-STAFF costs of your institution in the survey year? </t>
    </r>
    <r>
      <rPr>
        <sz val="12"/>
        <color rgb="FFFF0000"/>
        <rFont val="Calibri"/>
        <family val="2"/>
        <scheme val="minor"/>
      </rPr>
      <t>(REQUIRED)*</t>
    </r>
  </si>
  <si>
    <t>H-6</t>
  </si>
  <si>
    <r>
      <t>What were the TOTAL alumni relations costs for your institution in the survey year?</t>
    </r>
    <r>
      <rPr>
        <sz val="12"/>
        <color rgb="FFFF0000"/>
        <rFont val="Calibri"/>
        <family val="2"/>
        <scheme val="minor"/>
      </rPr>
      <t xml:space="preserve"> (REQUIRED)*</t>
    </r>
  </si>
  <si>
    <r>
      <t>What were the total production and distribution costs for the alumni magazine for your institution in the survey year?</t>
    </r>
    <r>
      <rPr>
        <sz val="12"/>
        <color rgb="FFFF0000"/>
        <rFont val="Calibri"/>
        <family val="2"/>
        <scheme val="minor"/>
      </rPr>
      <t xml:space="preserve"> (REQUIRED)*</t>
    </r>
  </si>
  <si>
    <t>This field will automatically populate; please do not enter any data here</t>
  </si>
  <si>
    <r>
      <t xml:space="preserve">What was the total institutional expenditure in the survey year? </t>
    </r>
    <r>
      <rPr>
        <sz val="12"/>
        <color rgb="FFFF0000"/>
        <rFont val="Calibri"/>
        <family val="2"/>
        <scheme val="minor"/>
      </rPr>
      <t>(REQUIRED)*</t>
    </r>
  </si>
  <si>
    <t>A text field</t>
  </si>
  <si>
    <t>END OF SURVEY</t>
  </si>
  <si>
    <t>Condition being checked</t>
  </si>
  <si>
    <t>Validation formula</t>
  </si>
  <si>
    <t>Validation result</t>
  </si>
  <si>
    <t>B-1 &gt;= B-2</t>
  </si>
  <si>
    <t>B-1 &gt;= B-6</t>
  </si>
  <si>
    <t>B-3 &gt;= B-8</t>
  </si>
  <si>
    <t>Sum of C-1 new funds committed by purpose should be equal to B-1 total new funds committed</t>
  </si>
  <si>
    <t>Figures submitted are correct. No query raised</t>
  </si>
  <si>
    <t>Sum of D-1 new funds committed by source should be equal to B-1 total new funds committed</t>
  </si>
  <si>
    <t>F-1 total alumni should be greater than or equal to F-2 total contactable alumni</t>
  </si>
  <si>
    <t>F-1 &gt;= F-2</t>
  </si>
  <si>
    <t>F-2 total contactable alumni should be greater than or equal to F-3 total alumni donors</t>
  </si>
  <si>
    <t>F-2 &gt;= F-3</t>
  </si>
  <si>
    <t>F-4 total number of donors should be greater than or equal to F-3 total alumni donors</t>
  </si>
  <si>
    <t>F-4 &gt;= F-3</t>
  </si>
  <si>
    <t>If F-4 total donors is greater than 1, B-1 new funds committed cannot be 0</t>
  </si>
  <si>
    <t>If F-4 &gt;1 means that B-1&gt;0</t>
  </si>
  <si>
    <t>If F-4 &gt;1 means that B-3&gt;0</t>
  </si>
  <si>
    <t>A-1: Institution's name</t>
  </si>
  <si>
    <t>A-7: To whom does the Director of Development report?</t>
  </si>
  <si>
    <t>A-8: Do you have any overseas offices (including staff) responsible for local fundraising?</t>
  </si>
  <si>
    <t>A-10: Is your institution engaged in clinical medicine?</t>
  </si>
  <si>
    <t>A-11: In what currency will you be reporting your answers?</t>
  </si>
  <si>
    <t>B-7: What was the source of the largest new pledge secured by your institution in the survey year?</t>
  </si>
  <si>
    <t>B-9: What was the source of the largest cash gift received by your institution in the survey year?</t>
  </si>
  <si>
    <t>G-1: As at December of the survey year, were you in a capital campaign (including a quiet phase) for the institution as a whole?</t>
  </si>
  <si>
    <t>Auckland University of Technology</t>
  </si>
  <si>
    <t>CEO</t>
  </si>
  <si>
    <t>Australian dollars (AUD)</t>
  </si>
  <si>
    <t>Alumnus in lifetime</t>
  </si>
  <si>
    <t>Australian Catholic University</t>
  </si>
  <si>
    <t>Vice-Chancellor</t>
  </si>
  <si>
    <t>New Zealand dollars (NZD)</t>
  </si>
  <si>
    <t>Other individual in lifetime</t>
  </si>
  <si>
    <t>Alumnus bequest</t>
  </si>
  <si>
    <t>Bond University</t>
  </si>
  <si>
    <t>Deputy Vice-Chancellor or similar</t>
  </si>
  <si>
    <t>Trusts/Foundations</t>
  </si>
  <si>
    <t>Central Queensland University</t>
  </si>
  <si>
    <t>Pro Vice-Chancellor or similar</t>
  </si>
  <si>
    <t>Other individual bequest</t>
  </si>
  <si>
    <t>Charles Darwin University</t>
  </si>
  <si>
    <t>Registrar/ Secretary</t>
  </si>
  <si>
    <t>Other organisation</t>
  </si>
  <si>
    <t>Charles Sturt University</t>
  </si>
  <si>
    <t>Board/ Foundation</t>
  </si>
  <si>
    <t>Not applicable</t>
  </si>
  <si>
    <t>Curtin University</t>
  </si>
  <si>
    <t>Director of Advancement/ External Relations/ Marketing/ Corporate Affairs</t>
  </si>
  <si>
    <t>Deakin University</t>
  </si>
  <si>
    <t>Other</t>
  </si>
  <si>
    <t>Edith Cowan University</t>
  </si>
  <si>
    <t>Federation University Australia</t>
  </si>
  <si>
    <t>Flinders University</t>
  </si>
  <si>
    <t>Griffith University</t>
  </si>
  <si>
    <t>James Cook University</t>
  </si>
  <si>
    <t>La Trobe University</t>
  </si>
  <si>
    <t>Lincoln University</t>
  </si>
  <si>
    <t>Macquarie University</t>
  </si>
  <si>
    <t>Massey University</t>
  </si>
  <si>
    <t>Monash University</t>
  </si>
  <si>
    <t>Murdoch University</t>
  </si>
  <si>
    <t>Queensland University of Technology</t>
  </si>
  <si>
    <t>RMIT University</t>
  </si>
  <si>
    <t>Southern Cross University</t>
  </si>
  <si>
    <t>Swinburne University of Technology</t>
  </si>
  <si>
    <t>The Australian National University</t>
  </si>
  <si>
    <t>The University of Adelaide</t>
  </si>
  <si>
    <t>The University of Auckland</t>
  </si>
  <si>
    <t>The University of Melbourne</t>
  </si>
  <si>
    <t>The University of Newcastle</t>
  </si>
  <si>
    <t>The University of Notre Dame Australia</t>
  </si>
  <si>
    <t>The University of Queensland</t>
  </si>
  <si>
    <t>The University of Sydney</t>
  </si>
  <si>
    <t>The University of Waikato</t>
  </si>
  <si>
    <t>The University of Western Australia</t>
  </si>
  <si>
    <t>Torrens University Australia</t>
  </si>
  <si>
    <t>University of Canberra</t>
  </si>
  <si>
    <t>University of Canterbury</t>
  </si>
  <si>
    <t>University of Divinity</t>
  </si>
  <si>
    <t>University of New England</t>
  </si>
  <si>
    <t>University of Otago</t>
  </si>
  <si>
    <t>University of South Australia</t>
  </si>
  <si>
    <t>University of Southern Queensland</t>
  </si>
  <si>
    <t>University of Tasmania</t>
  </si>
  <si>
    <t>University of Technology Sydney</t>
  </si>
  <si>
    <t>University of the Sunshine Coast</t>
  </si>
  <si>
    <t>University of Wollongong</t>
  </si>
  <si>
    <t>UNSW Sydney</t>
  </si>
  <si>
    <t xml:space="preserve">Victoria University   </t>
  </si>
  <si>
    <t>Victoria University of Wellington</t>
  </si>
  <si>
    <t>Western Sydney University</t>
  </si>
  <si>
    <r>
      <t xml:space="preserve">Please provide all information for REQUIRED* questions. However, in case your data is not ready at that particular moment, you may enter
If for any reason you cannot provide this information and you would like to skip a required question: 
   While we do not advise this, if you cannot answer any of the questions and would like to skip i.e., not provide a response to it, please </t>
    </r>
    <r>
      <rPr>
        <sz val="14"/>
        <color rgb="FFFF0000"/>
        <rFont val="Calibri"/>
        <family val="2"/>
        <scheme val="minor"/>
      </rPr>
      <t>enter the value -99 (a negative number) if the question is asking for a number or monetary amount and NA if the question takes a text response. Doing this will meet the validation requirements and also flag the question for us to know that you would like to skip this question.
    If you want to temporarily skip a question and come back to it later (once you have received your updated figures), you can also enter -99 (or a similar negative number) as a temporary placeholder and edit the figure before submission. In case this figure will only be updated at a later date, for example, for institutional income figures in some cases, do email at fsouth@case.org and let me know that you will provide me with an updated figure later and email and let me know the figure once you have it.</t>
    </r>
  </si>
  <si>
    <r>
      <t xml:space="preserve">If yes, please state the countries in which they are located. </t>
    </r>
    <r>
      <rPr>
        <sz val="12"/>
        <color rgb="FFFF0000"/>
        <rFont val="Calibri"/>
        <family val="2"/>
        <scheme val="minor"/>
      </rPr>
      <t>(REQUIRED)*</t>
    </r>
  </si>
  <si>
    <r>
      <t>In what currency (AUD or NZD) will you be reporting your answers? (</t>
    </r>
    <r>
      <rPr>
        <sz val="12"/>
        <color rgb="FFFF0000"/>
        <rFont val="Calibri"/>
        <family val="2"/>
        <scheme val="minor"/>
      </rPr>
      <t>REQUIRED</t>
    </r>
    <r>
      <rPr>
        <sz val="12"/>
        <color theme="1"/>
        <rFont val="Calibri"/>
        <family val="2"/>
        <scheme val="minor"/>
      </rPr>
      <t>)</t>
    </r>
    <r>
      <rPr>
        <sz val="12"/>
        <color rgb="FFFF0000"/>
        <rFont val="Calibri"/>
        <family val="2"/>
        <scheme val="minor"/>
      </rPr>
      <t>*</t>
    </r>
  </si>
  <si>
    <r>
      <t>How many new bequest intentions were confirmed in the survey year? (</t>
    </r>
    <r>
      <rPr>
        <sz val="12"/>
        <color rgb="FFFF0000"/>
        <rFont val="Calibri"/>
        <family val="2"/>
        <scheme val="minor"/>
      </rPr>
      <t>REQUIRED</t>
    </r>
    <r>
      <rPr>
        <sz val="12"/>
        <color theme="1"/>
        <rFont val="Calibri"/>
        <family val="2"/>
        <scheme val="minor"/>
      </rPr>
      <t>)*</t>
    </r>
  </si>
  <si>
    <r>
      <t>….what is the VALUE which came from bequests  (</t>
    </r>
    <r>
      <rPr>
        <sz val="12"/>
        <color rgb="FFFF0000"/>
        <rFont val="Calibri"/>
        <family val="2"/>
        <scheme val="minor"/>
      </rPr>
      <t>REQUIRED</t>
    </r>
    <r>
      <rPr>
        <sz val="12"/>
        <color theme="1"/>
        <rFont val="Calibri"/>
        <family val="2"/>
        <scheme val="minor"/>
      </rPr>
      <t>)*</t>
    </r>
  </si>
  <si>
    <t>Of the total new funds committed to your institution in the survey year…</t>
  </si>
  <si>
    <t>...HOW MANY bequests contributed to this?</t>
  </si>
  <si>
    <t>Largest new non-bequest confirmed gift</t>
  </si>
  <si>
    <r>
      <rPr>
        <sz val="12"/>
        <color rgb="FF000000"/>
        <rFont val="Calibri"/>
        <family val="2"/>
      </rPr>
      <t xml:space="preserve">What was </t>
    </r>
    <r>
      <rPr>
        <b/>
        <sz val="12"/>
        <color rgb="FF000000"/>
        <rFont val="Calibri"/>
        <family val="2"/>
      </rPr>
      <t>VALUE</t>
    </r>
    <r>
      <rPr>
        <sz val="12"/>
        <color rgb="FF000000"/>
        <rFont val="Calibri"/>
        <family val="2"/>
      </rPr>
      <t xml:space="preserve"> of the largest new non-bequest confirmed gift committed to your institution in the survey year? </t>
    </r>
    <r>
      <rPr>
        <sz val="12"/>
        <color rgb="FFFF0000"/>
        <rFont val="Calibri"/>
        <family val="2"/>
      </rPr>
      <t>(REQUIRED)*</t>
    </r>
  </si>
  <si>
    <t xml:space="preserve">Largest gift as funds received </t>
  </si>
  <si>
    <r>
      <rPr>
        <sz val="12"/>
        <color rgb="FF000000"/>
        <rFont val="Calibri"/>
        <family val="2"/>
      </rPr>
      <t xml:space="preserve">What was the </t>
    </r>
    <r>
      <rPr>
        <b/>
        <sz val="12"/>
        <color rgb="FF000000"/>
        <rFont val="Calibri"/>
        <family val="2"/>
      </rPr>
      <t>VALUE</t>
    </r>
    <r>
      <rPr>
        <sz val="12"/>
        <color rgb="FF000000"/>
        <rFont val="Calibri"/>
        <family val="2"/>
      </rPr>
      <t xml:space="preserve"> of the largest gift given to your institution in the survey year, as funds received? </t>
    </r>
    <r>
      <rPr>
        <sz val="12"/>
        <color rgb="FFFF0000"/>
        <rFont val="Calibri"/>
        <family val="2"/>
      </rPr>
      <t>(REQUIRED)*</t>
    </r>
  </si>
  <si>
    <r>
      <rPr>
        <sz val="12"/>
        <color rgb="FF000000"/>
        <rFont val="Calibri"/>
        <family val="2"/>
      </rPr>
      <t xml:space="preserve">What was the </t>
    </r>
    <r>
      <rPr>
        <b/>
        <sz val="12"/>
        <color rgb="FF000000"/>
        <rFont val="Calibri"/>
        <family val="2"/>
      </rPr>
      <t>SOURCE</t>
    </r>
    <r>
      <rPr>
        <sz val="12"/>
        <color rgb="FF000000"/>
        <rFont val="Calibri"/>
        <family val="2"/>
      </rPr>
      <t xml:space="preserve"> of the largest gift given to your institution in the survey year as funds received? </t>
    </r>
    <r>
      <rPr>
        <sz val="12"/>
        <color rgb="FFFF0000"/>
        <rFont val="Calibri"/>
        <family val="2"/>
      </rPr>
      <t>(REQUIRED)*</t>
    </r>
  </si>
  <si>
    <t>How many gifts of $1,000,000 or over did you receive in the survey year as new funds committed?</t>
  </si>
  <si>
    <t>How many gifts of $1,000,000 or over did you receive in the survey year as funds received?</t>
  </si>
  <si>
    <r>
      <t>Of the total new funds committed in B-1 how much was designated for each of the following purposes... (</t>
    </r>
    <r>
      <rPr>
        <sz val="12"/>
        <color theme="4"/>
        <rFont val="Calibri"/>
        <family val="2"/>
        <scheme val="minor"/>
      </rPr>
      <t>OPTIONAL</t>
    </r>
    <r>
      <rPr>
        <sz val="12"/>
        <color theme="1"/>
        <rFont val="Calibri"/>
        <family val="2"/>
        <scheme val="minor"/>
      </rPr>
      <t>)</t>
    </r>
  </si>
  <si>
    <r>
      <t>Of the total funds received in B-4 how much was designated for each of the following purposes... (</t>
    </r>
    <r>
      <rPr>
        <sz val="12"/>
        <color theme="4"/>
        <rFont val="Calibri"/>
        <family val="2"/>
        <scheme val="minor"/>
      </rPr>
      <t>OPTIONAL</t>
    </r>
    <r>
      <rPr>
        <sz val="12"/>
        <color theme="1"/>
        <rFont val="Calibri"/>
        <family val="2"/>
        <scheme val="minor"/>
      </rPr>
      <t>)</t>
    </r>
  </si>
  <si>
    <t>This field will automatically populate; please do not enter any data here in this Excel.</t>
  </si>
  <si>
    <t xml:space="preserve">For new funds committed, how many donors made contributions that fall into one of the following gift bands? </t>
  </si>
  <si>
    <t xml:space="preserve">New funds committed gift bands (OPTIONAL) </t>
  </si>
  <si>
    <t xml:space="preserve">Funds received gift bands (OPTIONAL) </t>
  </si>
  <si>
    <r>
      <t>How much funds received (B-4), came from the following sources? (</t>
    </r>
    <r>
      <rPr>
        <sz val="12"/>
        <color theme="4"/>
        <rFont val="Calibri"/>
        <family val="2"/>
        <scheme val="minor"/>
      </rPr>
      <t>OPTIONAL</t>
    </r>
    <r>
      <rPr>
        <sz val="12"/>
        <color theme="1"/>
        <rFont val="Calibri"/>
        <family val="2"/>
        <scheme val="minor"/>
      </rPr>
      <t>)</t>
    </r>
  </si>
  <si>
    <t xml:space="preserve">Fundraising Costs </t>
  </si>
  <si>
    <t>This field will automatically populate; please do not enter any data here in this Excel</t>
  </si>
  <si>
    <t xml:space="preserve">Alumni magazine costs </t>
  </si>
  <si>
    <r>
      <t xml:space="preserve">Did your institution publish an alumni magazine in the survey year? </t>
    </r>
    <r>
      <rPr>
        <sz val="12"/>
        <color rgb="FFFF0000"/>
        <rFont val="Calibri"/>
        <family val="2"/>
        <scheme val="minor"/>
      </rPr>
      <t>(REQUIRED)*</t>
    </r>
  </si>
  <si>
    <t>Yes/No response</t>
  </si>
  <si>
    <r>
      <t xml:space="preserve">A text field
</t>
    </r>
    <r>
      <rPr>
        <b/>
        <sz val="12"/>
        <color theme="1"/>
        <rFont val="Calibri"/>
        <family val="2"/>
        <scheme val="minor"/>
      </rPr>
      <t>NOTE: This question will be displayed IF you responded 'Yes' to question to the previous question, else it will NOT be displayed</t>
    </r>
  </si>
  <si>
    <r>
      <t xml:space="preserve">Limited to number with up to two decimal digits.
</t>
    </r>
    <r>
      <rPr>
        <b/>
        <sz val="12"/>
        <color theme="1"/>
        <rFont val="Calibri"/>
        <family val="2"/>
        <scheme val="minor"/>
      </rPr>
      <t xml:space="preserve">
NOTE:</t>
    </r>
    <r>
      <rPr>
        <sz val="12"/>
        <color theme="1"/>
        <rFont val="Calibri"/>
        <family val="2"/>
        <scheme val="minor"/>
      </rPr>
      <t xml:space="preserve"> This question will be displayed IF you responded 'Yes' to question to the previous question, else it will NOT be displayed</t>
    </r>
  </si>
  <si>
    <t>H-4</t>
  </si>
  <si>
    <t>Fundraising full-time equivalents (FTEs)</t>
  </si>
  <si>
    <t xml:space="preserve">Total </t>
  </si>
  <si>
    <t>H-5</t>
  </si>
  <si>
    <t>Alumni relations FTEs</t>
  </si>
  <si>
    <r>
      <t xml:space="preserve">Alumni relations FTEs </t>
    </r>
    <r>
      <rPr>
        <b/>
        <sz val="12"/>
        <color theme="1"/>
        <rFont val="Calibri"/>
        <family val="2"/>
        <scheme val="minor"/>
      </rPr>
      <t>DIRECT</t>
    </r>
    <r>
      <rPr>
        <sz val="12"/>
        <color theme="1"/>
        <rFont val="Calibri"/>
        <family val="2"/>
        <scheme val="minor"/>
      </rPr>
      <t xml:space="preserve"> roles</t>
    </r>
  </si>
  <si>
    <r>
      <t xml:space="preserve">Alumni relations FTEs </t>
    </r>
    <r>
      <rPr>
        <b/>
        <sz val="12"/>
        <color theme="1"/>
        <rFont val="Calibri"/>
        <family val="2"/>
        <scheme val="minor"/>
      </rPr>
      <t>SUPPORT</t>
    </r>
    <r>
      <rPr>
        <sz val="12"/>
        <color theme="1"/>
        <rFont val="Calibri"/>
        <family val="2"/>
        <scheme val="minor"/>
      </rPr>
      <t xml:space="preserve"> roles</t>
    </r>
  </si>
  <si>
    <r>
      <t xml:space="preserve">Fundraising FTEs </t>
    </r>
    <r>
      <rPr>
        <b/>
        <sz val="12"/>
        <color theme="1"/>
        <rFont val="Calibri"/>
        <family val="2"/>
        <scheme val="minor"/>
      </rPr>
      <t>DIRECT</t>
    </r>
    <r>
      <rPr>
        <sz val="12"/>
        <color theme="1"/>
        <rFont val="Calibri"/>
        <family val="2"/>
        <scheme val="minor"/>
      </rPr>
      <t xml:space="preserve"> roles</t>
    </r>
  </si>
  <si>
    <r>
      <t xml:space="preserve">Fundraising FTEs </t>
    </r>
    <r>
      <rPr>
        <b/>
        <sz val="12"/>
        <color theme="1"/>
        <rFont val="Calibri"/>
        <family val="2"/>
        <scheme val="minor"/>
      </rPr>
      <t>SUPPORT</t>
    </r>
    <r>
      <rPr>
        <sz val="12"/>
        <color theme="1"/>
        <rFont val="Calibri"/>
        <family val="2"/>
        <scheme val="minor"/>
      </rPr>
      <t xml:space="preserve"> roles</t>
    </r>
  </si>
  <si>
    <r>
      <t xml:space="preserve">How many FTE staff worked mainly in fundraising at your institution in the survey year in each of the following type of role? </t>
    </r>
    <r>
      <rPr>
        <sz val="12"/>
        <color rgb="FFFF0000"/>
        <rFont val="Calibri"/>
        <family val="2"/>
        <scheme val="minor"/>
      </rPr>
      <t>(REQUIRED)*</t>
    </r>
  </si>
  <si>
    <r>
      <t xml:space="preserve">How many FTE staff worked mainly in alumni relations at your institution in the survey year in each of the following type of role? </t>
    </r>
    <r>
      <rPr>
        <sz val="12"/>
        <color rgb="FFFF0000"/>
        <rFont val="Calibri"/>
        <family val="2"/>
        <scheme val="minor"/>
      </rPr>
      <t>(REQUIRED)*</t>
    </r>
  </si>
  <si>
    <r>
      <t xml:space="preserve">Position </t>
    </r>
    <r>
      <rPr>
        <sz val="12"/>
        <color rgb="FFFF0000"/>
        <rFont val="Calibri"/>
        <family val="2"/>
        <scheme val="minor"/>
      </rPr>
      <t>(REQUIRED)*</t>
    </r>
  </si>
  <si>
    <r>
      <t xml:space="preserve">Last Name </t>
    </r>
    <r>
      <rPr>
        <sz val="12"/>
        <color rgb="FFFF0000"/>
        <rFont val="Calibri"/>
        <family val="2"/>
        <scheme val="minor"/>
      </rPr>
      <t>(REQUIRED)*</t>
    </r>
  </si>
  <si>
    <r>
      <t xml:space="preserve">First Name </t>
    </r>
    <r>
      <rPr>
        <sz val="12"/>
        <color rgb="FFFF0000"/>
        <rFont val="Calibri"/>
        <family val="2"/>
        <scheme val="minor"/>
      </rPr>
      <t>(REQUIRED)*</t>
    </r>
  </si>
  <si>
    <t>Data Sharing Agreement</t>
  </si>
  <si>
    <t>Select from the drop-down list
NOTE: If your response to A-3 is 'No', then 
A-10 will not be displayed.</t>
  </si>
  <si>
    <t>B-4 &gt;= B-5</t>
  </si>
  <si>
    <t>B-1 total new funds committed should be greater than or equal to the value of B-2 bequests committed as new funds</t>
  </si>
  <si>
    <t>B-1 total new funds committed should be greater than or equal to B-6 total cash value of gifts-in-kind received</t>
  </si>
  <si>
    <t>B-1 &gt;= B-7</t>
  </si>
  <si>
    <r>
      <t xml:space="preserve">B-1 total new funds committed should be greater than or equal to the </t>
    </r>
    <r>
      <rPr>
        <b/>
        <sz val="11"/>
        <color theme="1"/>
        <rFont val="Calibri"/>
        <family val="2"/>
        <scheme val="minor"/>
      </rPr>
      <t>value</t>
    </r>
    <r>
      <rPr>
        <sz val="11"/>
        <color theme="1"/>
        <rFont val="Calibri"/>
        <family val="2"/>
        <scheme val="minor"/>
      </rPr>
      <t xml:space="preserve"> of B-7 largest new non-bequest confirmed gift</t>
    </r>
  </si>
  <si>
    <r>
      <t xml:space="preserve">B-4 total funds received should be greater than or equal to the </t>
    </r>
    <r>
      <rPr>
        <b/>
        <sz val="11"/>
        <color theme="1"/>
        <rFont val="Calibri"/>
        <family val="2"/>
        <scheme val="minor"/>
      </rPr>
      <t>value</t>
    </r>
    <r>
      <rPr>
        <sz val="11"/>
        <color theme="1"/>
        <rFont val="Calibri"/>
        <family val="2"/>
        <scheme val="minor"/>
      </rPr>
      <t xml:space="preserve"> of B-5 bequests received in funds received</t>
    </r>
  </si>
  <si>
    <r>
      <t xml:space="preserve">B-3 total funds received should be greater than or equal to the </t>
    </r>
    <r>
      <rPr>
        <b/>
        <sz val="11"/>
        <color theme="1"/>
        <rFont val="Calibri"/>
        <family val="2"/>
        <scheme val="minor"/>
      </rPr>
      <t xml:space="preserve">value </t>
    </r>
    <r>
      <rPr>
        <sz val="11"/>
        <color theme="1"/>
        <rFont val="Calibri"/>
        <family val="2"/>
        <scheme val="minor"/>
      </rPr>
      <t>of B-8 largest gift given as funds received</t>
    </r>
  </si>
  <si>
    <t>B-9 number of gifts of $1 million committed as new funds multiplied by $1 million should be less than or equal to B-1 total new funds committed</t>
  </si>
  <si>
    <t>B-1 &gt;= (B-9*1000000)</t>
  </si>
  <si>
    <t>B-10 number of gifts of $1 million received as funds received multiplied by $1 million should be less than or equal to B-4 total funds received</t>
  </si>
  <si>
    <t>B-4 &gt;= (B-10*1000000)</t>
  </si>
  <si>
    <t>B-1 &gt;= B-11</t>
  </si>
  <si>
    <t>B-1 total new funds committed should be greater than or equal to B-11 annual fund committed as new funds</t>
  </si>
  <si>
    <t>B-4 &gt;= B-12</t>
  </si>
  <si>
    <t>B-4 total funds received should be greater than or equal to B-12 annual fund received in funds received</t>
  </si>
  <si>
    <t>B-2 bequests committed as new funds should be greater than or equal to B-5 bequests received as funds received</t>
  </si>
  <si>
    <t>B-2 &gt;= B-5</t>
  </si>
  <si>
    <t>Or provide an explanation</t>
  </si>
  <si>
    <t>B-1 = (sum of C-1)</t>
  </si>
  <si>
    <t>B-1 = Total of C-1</t>
  </si>
  <si>
    <t>Total new funds committed for all purposes C-1 total should be equal to B-1 total new funds committed</t>
  </si>
  <si>
    <t>Sum of C-2 funds received by purpose should be equal to B-4 total funds received</t>
  </si>
  <si>
    <t>B-4 = (sum of C-2)</t>
  </si>
  <si>
    <t>Total  funds received for all purposes C-2 total should be equal to B-4 total funds received</t>
  </si>
  <si>
    <t>B-4 = Total of C-2</t>
  </si>
  <si>
    <t>B-1 = (Sum of D-1)</t>
  </si>
  <si>
    <t>B-1 = Total of D-1</t>
  </si>
  <si>
    <t>Total new funds committed from all sources D-1 should be equal to B-1 total new funds committed</t>
  </si>
  <si>
    <r>
      <t xml:space="preserve">B-7 </t>
    </r>
    <r>
      <rPr>
        <b/>
        <sz val="11"/>
        <color theme="1"/>
        <rFont val="Calibri"/>
        <family val="2"/>
        <scheme val="minor"/>
      </rPr>
      <t>VALUE</t>
    </r>
    <r>
      <rPr>
        <sz val="11"/>
        <color theme="1"/>
        <rFont val="Calibri"/>
        <family val="2"/>
        <scheme val="minor"/>
      </rPr>
      <t xml:space="preserve"> largest new non-bequest confirmed gift should be less than or equal to sum of D-1 new funds committed by source</t>
    </r>
  </si>
  <si>
    <t>(Sum of D-1) &gt;= B-7</t>
  </si>
  <si>
    <t>Sum of D-2 funds received by source should be equal to B-4 total funds received</t>
  </si>
  <si>
    <t>B-4 = (Sum of D-2)</t>
  </si>
  <si>
    <t>Total  funds received from all sources D-2_6 should be equal to B-4 total funds received</t>
  </si>
  <si>
    <r>
      <t xml:space="preserve">B-8 </t>
    </r>
    <r>
      <rPr>
        <b/>
        <sz val="11"/>
        <color theme="1"/>
        <rFont val="Calibri"/>
        <family val="2"/>
        <scheme val="minor"/>
      </rPr>
      <t>VALUE</t>
    </r>
    <r>
      <rPr>
        <sz val="11"/>
        <color theme="1"/>
        <rFont val="Calibri"/>
        <family val="2"/>
        <scheme val="minor"/>
      </rPr>
      <t xml:space="preserve"> largest gift given as funds received should be less than or equal to sum of D-2 funds received by source</t>
    </r>
  </si>
  <si>
    <t>(Sum of D-2) &gt;= B-8</t>
  </si>
  <si>
    <t>B-4 = Total of D-2</t>
  </si>
  <si>
    <r>
      <t xml:space="preserve">Sum of E-1 combined </t>
    </r>
    <r>
      <rPr>
        <b/>
        <sz val="11"/>
        <color theme="1"/>
        <rFont val="Calibri"/>
        <family val="2"/>
        <scheme val="minor"/>
      </rPr>
      <t>VALUE</t>
    </r>
    <r>
      <rPr>
        <sz val="11"/>
        <color theme="1"/>
        <rFont val="Calibri"/>
        <family val="2"/>
        <scheme val="minor"/>
      </rPr>
      <t xml:space="preserve"> of donations from all donors (within all gift bands) of new funds committed should be less than or equal to B-1 total new funds committed</t>
    </r>
  </si>
  <si>
    <t>B-1&gt; = (Sum of E-1)</t>
  </si>
  <si>
    <t>B-1&gt; = Total of E-1</t>
  </si>
  <si>
    <t>B-4&gt; = (Sum of E-2)</t>
  </si>
  <si>
    <r>
      <t xml:space="preserve">Sum of E-2 combined </t>
    </r>
    <r>
      <rPr>
        <b/>
        <sz val="11"/>
        <color theme="1"/>
        <rFont val="Calibri"/>
        <family val="2"/>
        <scheme val="minor"/>
      </rPr>
      <t>VALUE</t>
    </r>
    <r>
      <rPr>
        <sz val="11"/>
        <color theme="1"/>
        <rFont val="Calibri"/>
        <family val="2"/>
        <scheme val="minor"/>
      </rPr>
      <t xml:space="preserve"> of donations from all donors (within all gift bands) of funds received should be less than or equal to B-4 total funds received</t>
    </r>
  </si>
  <si>
    <r>
      <t xml:space="preserve">Total combined </t>
    </r>
    <r>
      <rPr>
        <b/>
        <sz val="11"/>
        <color theme="1"/>
        <rFont val="Calibri"/>
        <family val="2"/>
        <scheme val="minor"/>
      </rPr>
      <t>VALUE</t>
    </r>
    <r>
      <rPr>
        <sz val="11"/>
        <color theme="1"/>
        <rFont val="Calibri"/>
        <family val="2"/>
        <scheme val="minor"/>
      </rPr>
      <t xml:space="preserve"> of donations from all donors (within all gift bands) of new funds committed E-1 should be less than or equal to B-1 total new funds committed</t>
    </r>
  </si>
  <si>
    <r>
      <t xml:space="preserve">Total combined </t>
    </r>
    <r>
      <rPr>
        <b/>
        <sz val="11"/>
        <color theme="1"/>
        <rFont val="Calibri"/>
        <family val="2"/>
        <scheme val="minor"/>
      </rPr>
      <t>VALUE</t>
    </r>
    <r>
      <rPr>
        <sz val="11"/>
        <color theme="1"/>
        <rFont val="Calibri"/>
        <family val="2"/>
        <scheme val="minor"/>
      </rPr>
      <t xml:space="preserve"> of donations from all donors (within all gift bands) of funds received E-2 should be less than or equal to B-4 total funds received</t>
    </r>
  </si>
  <si>
    <t>B-4&gt; = Total of E-2</t>
  </si>
  <si>
    <t>If value of B-2 &gt;0 means that number of B-2&gt;0</t>
  </si>
  <si>
    <r>
      <t xml:space="preserve">If B-2 </t>
    </r>
    <r>
      <rPr>
        <b/>
        <sz val="11"/>
        <color theme="1"/>
        <rFont val="Calibri"/>
        <family val="2"/>
        <scheme val="minor"/>
      </rPr>
      <t>VALUE</t>
    </r>
    <r>
      <rPr>
        <sz val="11"/>
        <color theme="1"/>
        <rFont val="Calibri"/>
        <family val="2"/>
        <scheme val="minor"/>
      </rPr>
      <t xml:space="preserve"> bequests committed as new funds is greater than 0, B-2 </t>
    </r>
    <r>
      <rPr>
        <b/>
        <sz val="11"/>
        <color theme="1"/>
        <rFont val="Calibri"/>
        <family val="2"/>
        <scheme val="minor"/>
      </rPr>
      <t>number</t>
    </r>
    <r>
      <rPr>
        <sz val="11"/>
        <color theme="1"/>
        <rFont val="Calibri"/>
        <family val="2"/>
        <scheme val="minor"/>
      </rPr>
      <t xml:space="preserve"> of bequests that were the source of contributions to new funds cannot be 0</t>
    </r>
  </si>
  <si>
    <r>
      <t xml:space="preserve">If B-5 </t>
    </r>
    <r>
      <rPr>
        <b/>
        <sz val="11"/>
        <color theme="1"/>
        <rFont val="Calibri"/>
        <family val="2"/>
        <scheme val="minor"/>
      </rPr>
      <t>NUMBER</t>
    </r>
    <r>
      <rPr>
        <sz val="11"/>
        <color theme="1"/>
        <rFont val="Calibri"/>
        <family val="2"/>
        <scheme val="minor"/>
      </rPr>
      <t xml:space="preserve"> of bequests that were the source of contributions to funds received is greater than 0, B-5 </t>
    </r>
    <r>
      <rPr>
        <b/>
        <sz val="11"/>
        <color theme="1"/>
        <rFont val="Calibri"/>
        <family val="2"/>
        <scheme val="minor"/>
      </rPr>
      <t>VALUE</t>
    </r>
    <r>
      <rPr>
        <sz val="11"/>
        <color theme="1"/>
        <rFont val="Calibri"/>
        <family val="2"/>
        <scheme val="minor"/>
      </rPr>
      <t xml:space="preserve"> bequests received funds received cannot be 0</t>
    </r>
  </si>
  <si>
    <r>
      <t>If number B-5 &gt;0 means that value</t>
    </r>
    <r>
      <rPr>
        <b/>
        <sz val="11"/>
        <color theme="1"/>
        <rFont val="Calibri"/>
        <family val="2"/>
        <scheme val="minor"/>
      </rPr>
      <t xml:space="preserve"> </t>
    </r>
    <r>
      <rPr>
        <sz val="11"/>
        <color theme="1"/>
        <rFont val="Calibri"/>
        <family val="2"/>
        <scheme val="minor"/>
      </rPr>
      <t>B-5&gt;0</t>
    </r>
  </si>
  <si>
    <r>
      <t>STAFF costs?</t>
    </r>
    <r>
      <rPr>
        <sz val="12"/>
        <color rgb="FFFF0000"/>
        <rFont val="Calibri"/>
        <family val="2"/>
        <scheme val="minor"/>
      </rPr>
      <t xml:space="preserve"> (REQUIRED)*</t>
    </r>
  </si>
  <si>
    <r>
      <t xml:space="preserve">NON-STAFF costs? </t>
    </r>
    <r>
      <rPr>
        <sz val="12"/>
        <color rgb="FFFF0000"/>
        <rFont val="Calibri"/>
        <family val="2"/>
        <scheme val="minor"/>
      </rPr>
      <t>(REQUIRED)*</t>
    </r>
  </si>
  <si>
    <r>
      <t xml:space="preserve">TOTAL fundraising costs? </t>
    </r>
    <r>
      <rPr>
        <sz val="12"/>
        <color rgb="FFFF0000"/>
        <rFont val="Calibri"/>
        <family val="2"/>
        <scheme val="minor"/>
      </rPr>
      <t>(REQUIRED)*</t>
    </r>
  </si>
  <si>
    <t>Total H-1 = (Staff costs H-1 + Non-staff costs H-1)</t>
  </si>
  <si>
    <t>H-1  total fundraising costs should be less than H-6 total institutional expenditure</t>
  </si>
  <si>
    <t>H-6 &gt;Total  H-1</t>
  </si>
  <si>
    <t>Total H-2 = (Staff costs H-2 + Non-staff costs H-2)</t>
  </si>
  <si>
    <t>Sum of H-2 alumni relations staff costs and H-2 alumni relations non-staff costs should be equal to H-2 total alumni relations costs</t>
  </si>
  <si>
    <t>Sum of H-1 fundraising staff costs and H-1 fundraising non-staff costs should be equal to H-1 total fundraising costs</t>
  </si>
  <si>
    <t>H-2 total alumni relations costs should be less than H-6 total institutional expenditure</t>
  </si>
  <si>
    <t>H-6 &gt; Total H-2</t>
  </si>
  <si>
    <t>H-3 total alumni relations magazine costs should be less than H-6 total institutional expenditure</t>
  </si>
  <si>
    <t>H-6 &gt; H-3 Costs</t>
  </si>
  <si>
    <t>Sum of H-1 total fundraising costs, H-2 total alumni relations costs and H-3 total alumni relations magazine costs should be less than H-6 total institutional expenditure</t>
  </si>
  <si>
    <t>H-6 &gt; (H-1 + H-2 + H-3)</t>
  </si>
  <si>
    <t>If H-4 fundraising staff is greater than 0, H-1 fundraising staff costs cannot be 0</t>
  </si>
  <si>
    <t>If H-4 &gt;0 means that H-1 staff costs &gt;0</t>
  </si>
  <si>
    <t>If H-5 alumni relations staff is greater than 0, H-2 alumni relations staff costs cannot be 0</t>
  </si>
  <si>
    <t>If H-5 &gt;0 means that H-2 staff costs &gt;0</t>
  </si>
  <si>
    <t>If F-4 total donors is greater than 1, B-4 funds received cannot be 0</t>
  </si>
  <si>
    <t>H-4 Total= (H-4 Direct + H-4 Support)</t>
  </si>
  <si>
    <t>H-4 total fundraising staff should be equal to sum of H-4 staff directly involved with donors and H-4 support staff</t>
  </si>
  <si>
    <t>If H-1 fundraising staff cost is greater than 0, H-4 fundraising staff cannot be 0</t>
  </si>
  <si>
    <t>If H-1 &gt;0 means that 
(H-4)&gt;0</t>
  </si>
  <si>
    <t>H-5 total alumni relations staff should be equal to sum of H-5 staff directly involved with alumni and H-5support staff</t>
  </si>
  <si>
    <t>H-5 Total= (H-5 Direct + H-5 Support)</t>
  </si>
  <si>
    <t>If H-2 alumni relations staff cost is greater than 0, H-5 alumni relations staff cannot be 0</t>
  </si>
  <si>
    <t>If H-2 &gt;0 means that 
(H-5)&gt;0</t>
  </si>
  <si>
    <t>CASE Support of Education Survey, Australia and New Zealand, January-December 2025</t>
  </si>
  <si>
    <t>Limited to a whole number (no decimal digits).
Do NOT enter any decimals or alpha-numeric characters.</t>
  </si>
  <si>
    <t>Limited to a whole number between 1800 and 2025 (no decimal digits).
Do NOT enter any commas or decimals or alpha-numeric characters.</t>
  </si>
  <si>
    <t>A-6</t>
  </si>
  <si>
    <t>G-5.</t>
  </si>
  <si>
    <r>
      <t>Has your institution completed a campaign in the last 5 years?</t>
    </r>
    <r>
      <rPr>
        <sz val="12"/>
        <color rgb="FFFF0000"/>
        <rFont val="Calibri"/>
        <family val="2"/>
        <scheme val="minor"/>
      </rPr>
      <t> (REQUIRED)*</t>
    </r>
  </si>
  <si>
    <t>How many students (total headcount, not full-time equivalent) were enrolled at your institution at the beginning of the reporting year?</t>
  </si>
  <si>
    <r>
      <t xml:space="preserve">I confirm that: the data has been reviewed and signed off by the most senior Advancement professional; that I have read and agree to the Data Sharing Agreement for the CASE Insights on Philanthropy Survey (Australia and New Zealand), 2025; and that I understand the change in the way data will be made available on the CASE Insights data portal outlined above. </t>
    </r>
    <r>
      <rPr>
        <sz val="12"/>
        <color rgb="FFFF0000"/>
        <rFont val="Calibri"/>
        <family val="2"/>
        <scheme val="minor"/>
      </rPr>
      <t>(REQUIRED)*</t>
    </r>
  </si>
  <si>
    <t>Campaigns</t>
  </si>
  <si>
    <r>
      <rPr>
        <sz val="12"/>
        <color rgb="FF000000"/>
        <rFont val="Calibri"/>
        <family val="2"/>
      </rPr>
      <t xml:space="preserve">As at December of the survey year, were you in a campaign (including a quiet phase) for the institution as a whole? </t>
    </r>
    <r>
      <rPr>
        <sz val="12"/>
        <color rgb="FFFF0000"/>
        <rFont val="Calibri"/>
        <family val="2"/>
      </rPr>
      <t>(REQUIRED)*</t>
    </r>
  </si>
  <si>
    <r>
      <t>If you were in a campaign as at December of the survey year, what was the financial target of the campaign?</t>
    </r>
    <r>
      <rPr>
        <sz val="12"/>
        <color rgb="FFFF0000"/>
        <rFont val="Calibri"/>
        <family val="2"/>
        <scheme val="minor"/>
      </rPr>
      <t xml:space="preserve"> (REQUIRED)*</t>
    </r>
  </si>
  <si>
    <t>We have created two documents (Jan-Dec 2025 ANZ Survey Guidance Document; Jan-Dec 2025 Survey Questions PDF; and Jan-Dec 2024 ANZ Survey Validation Worksheet) to assist you in compiling your response; these can be downloaded by (a) clicking the links in your email containing your survey link or
(b) once you have clicked on your personalised survey link page, you will find these documents linked under the' Read This Before Starting' section or
(c) from the CASE Insights on Philanthropy (Australia and New Zealand) webpage (located at https://www.case.org/research/surveys/case-insights-philanthropy-australia-and-new-zealand)</t>
  </si>
  <si>
    <r>
      <rPr>
        <sz val="12"/>
        <color rgb="FF000000"/>
        <rFont val="Calibri"/>
        <family val="2"/>
      </rPr>
      <t xml:space="preserve">What was the </t>
    </r>
    <r>
      <rPr>
        <b/>
        <sz val="12"/>
        <color rgb="FF000000"/>
        <rFont val="Calibri"/>
        <family val="2"/>
      </rPr>
      <t>SOURCE</t>
    </r>
    <r>
      <rPr>
        <sz val="12"/>
        <color rgb="FF000000"/>
        <rFont val="Calibri"/>
        <family val="2"/>
      </rPr>
      <t xml:space="preserve"> of the largest new non-bequest confirmed gift committed to your institution in the survey year? </t>
    </r>
    <r>
      <rPr>
        <sz val="12"/>
        <color rgb="FFFF0000"/>
        <rFont val="Calibri"/>
        <family val="2"/>
      </rPr>
      <t>(REQUIRED)*</t>
    </r>
  </si>
  <si>
    <t>Of the total funds received by your institution in the survey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</si>
</sst>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b/>
      <sz val="11"/>
      <color theme="1"/>
      <name val="Calibri"/>
      <family val="2"/>
      <scheme val="minor"/>
    </font>
    <font>
      <sz val="10"/>
      <name val="Arial"/>
      <family val="2"/>
    </font>
    <font>
      <sz val="10"/>
      <name val="Calibri"/>
      <family val="2"/>
      <scheme val="minor"/>
    </font>
    <font>
      <b/>
      <sz val="26"/>
      <color theme="1"/>
      <name val="Calibri"/>
      <family val="2"/>
      <scheme val="minor"/>
    </font>
    <font>
      <b/>
      <sz val="12"/>
      <color theme="1"/>
      <name val="Calibri"/>
      <family val="2"/>
      <scheme val="minor"/>
    </font>
    <font>
      <b/>
      <sz val="12"/>
      <color rgb="FF000000"/>
      <name val="Calibri"/>
      <family val="2"/>
      <scheme val="minor"/>
    </font>
    <font>
      <sz val="14"/>
      <name val="Calibri"/>
      <family val="2"/>
      <scheme val="minor"/>
    </font>
    <font>
      <sz val="14"/>
      <color theme="1"/>
      <name val="Calibri"/>
      <family val="2"/>
      <scheme val="minor"/>
    </font>
    <font>
      <sz val="12"/>
      <color theme="1"/>
      <name val="Calibri"/>
      <family val="2"/>
      <scheme val="minor"/>
    </font>
    <font>
      <u/>
      <sz val="12"/>
      <color theme="1"/>
      <name val="Calibri"/>
      <family val="2"/>
      <scheme val="minor"/>
    </font>
    <font>
      <sz val="12"/>
      <color rgb="FFFF0000"/>
      <name val="Calibri"/>
      <family val="2"/>
      <scheme val="minor"/>
    </font>
    <font>
      <sz val="12"/>
      <color theme="4"/>
      <name val="Calibri"/>
      <family val="2"/>
      <scheme val="minor"/>
    </font>
    <font>
      <i/>
      <sz val="12"/>
      <color theme="1"/>
      <name val="Calibri"/>
      <family val="2"/>
      <scheme val="minor"/>
    </font>
    <font>
      <sz val="12"/>
      <color rgb="FF000000"/>
      <name val="Calibri"/>
      <family val="2"/>
    </font>
    <font>
      <sz val="12"/>
      <color rgb="FFFF0000"/>
      <name val="Calibri"/>
      <family val="2"/>
    </font>
    <font>
      <sz val="12"/>
      <color theme="1"/>
      <name val="Calibri"/>
      <family val="2"/>
    </font>
    <font>
      <sz val="12"/>
      <color rgb="FF0070C0"/>
      <name val="Calibri"/>
      <family val="2"/>
    </font>
    <font>
      <sz val="11"/>
      <color theme="1"/>
      <name val="Calibri"/>
      <family val="2"/>
      <scheme val="minor"/>
    </font>
    <font>
      <sz val="14"/>
      <color rgb="FFFF0000"/>
      <name val="Calibri"/>
      <family val="2"/>
      <scheme val="minor"/>
    </font>
    <font>
      <b/>
      <sz val="12"/>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0" fontId="2" fillId="0" borderId="0"/>
    <xf numFmtId="43" fontId="18" fillId="0" borderId="0" applyFont="0" applyFill="0" applyBorder="0" applyAlignment="0" applyProtection="0"/>
  </cellStyleXfs>
  <cellXfs count="59">
    <xf numFmtId="0" fontId="0" fillId="0" borderId="0" xfId="0"/>
    <xf numFmtId="0" fontId="0" fillId="0" borderId="0" xfId="0" applyAlignment="1">
      <alignment vertical="center"/>
    </xf>
    <xf numFmtId="0" fontId="3" fillId="0" borderId="0" xfId="1" applyFont="1" applyAlignment="1">
      <alignment horizontal="center" vertical="center"/>
    </xf>
    <xf numFmtId="0" fontId="4" fillId="0" borderId="0" xfId="1" applyFont="1" applyAlignment="1">
      <alignment vertical="center" wrapText="1"/>
    </xf>
    <xf numFmtId="0" fontId="3" fillId="0" borderId="0" xfId="1" applyFont="1"/>
    <xf numFmtId="0" fontId="3" fillId="0" borderId="0" xfId="1" applyFont="1" applyAlignment="1">
      <alignment wrapText="1"/>
    </xf>
    <xf numFmtId="0" fontId="0" fillId="0" borderId="0" xfId="0" applyAlignment="1">
      <alignment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6" fillId="4" borderId="0" xfId="0" applyFont="1" applyFill="1" applyAlignment="1">
      <alignment horizontal="center" vertical="center" wrapText="1"/>
    </xf>
    <xf numFmtId="0" fontId="6" fillId="3" borderId="0" xfId="0" applyFont="1" applyFill="1" applyAlignment="1">
      <alignment horizontal="center" vertical="center" wrapText="1"/>
    </xf>
    <xf numFmtId="0" fontId="7" fillId="2" borderId="0" xfId="1" applyFont="1" applyFill="1" applyAlignment="1">
      <alignment horizontal="center" vertical="center"/>
    </xf>
    <xf numFmtId="0" fontId="7" fillId="2" borderId="0" xfId="1" applyFont="1" applyFill="1" applyAlignment="1">
      <alignment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0" xfId="1" applyFont="1" applyAlignment="1">
      <alignment horizontal="right" vertical="center"/>
    </xf>
    <xf numFmtId="0" fontId="7" fillId="0" borderId="0" xfId="1" applyFont="1" applyAlignment="1">
      <alignment wrapText="1"/>
    </xf>
    <xf numFmtId="0" fontId="7" fillId="0" borderId="0" xfId="1" applyFont="1" applyAlignment="1">
      <alignment vertical="center"/>
    </xf>
    <xf numFmtId="0" fontId="7" fillId="0" borderId="0" xfId="1" applyFont="1"/>
    <xf numFmtId="0" fontId="8" fillId="0" borderId="0" xfId="1" applyFont="1" applyAlignment="1">
      <alignment wrapText="1"/>
    </xf>
    <xf numFmtId="0" fontId="9" fillId="0" borderId="0" xfId="0" applyFont="1" applyAlignment="1">
      <alignment horizontal="center" vertical="center"/>
    </xf>
    <xf numFmtId="0" fontId="9" fillId="0" borderId="0" xfId="0" applyFont="1" applyAlignment="1">
      <alignment vertical="center"/>
    </xf>
    <xf numFmtId="0" fontId="5" fillId="4" borderId="0" xfId="0" applyFont="1" applyFill="1" applyAlignment="1">
      <alignment horizontal="center" vertical="center" wrapText="1"/>
    </xf>
    <xf numFmtId="0" fontId="9" fillId="0" borderId="0" xfId="0" applyFont="1" applyAlignment="1">
      <alignment vertical="center" wrapText="1"/>
    </xf>
    <xf numFmtId="0" fontId="5" fillId="3" borderId="0" xfId="0" applyFont="1" applyFill="1" applyAlignment="1">
      <alignment horizontal="center" vertical="center" wrapText="1"/>
    </xf>
    <xf numFmtId="0" fontId="9" fillId="5" borderId="0" xfId="0" applyFont="1" applyFill="1" applyAlignment="1">
      <alignment horizontal="left" vertical="center" wrapText="1"/>
    </xf>
    <xf numFmtId="0" fontId="5" fillId="0" borderId="0" xfId="0" applyFont="1" applyAlignment="1">
      <alignment horizontal="center" vertical="center" wrapText="1"/>
    </xf>
    <xf numFmtId="0" fontId="9" fillId="2" borderId="0" xfId="0" applyFont="1" applyFill="1" applyAlignment="1">
      <alignment horizontal="center" vertical="center"/>
    </xf>
    <xf numFmtId="0" fontId="9" fillId="0" borderId="0" xfId="0" applyFont="1" applyAlignment="1">
      <alignment horizontal="left" vertical="center" wrapText="1"/>
    </xf>
    <xf numFmtId="49" fontId="9" fillId="0" borderId="0" xfId="0" applyNumberFormat="1" applyFont="1" applyAlignment="1">
      <alignment vertical="center"/>
    </xf>
    <xf numFmtId="0" fontId="9" fillId="6" borderId="0" xfId="0" applyFont="1" applyFill="1" applyAlignment="1">
      <alignment vertical="center" wrapText="1"/>
    </xf>
    <xf numFmtId="0" fontId="11" fillId="0" borderId="0" xfId="0" applyFont="1" applyAlignment="1">
      <alignment horizontal="left" vertical="center" wrapText="1"/>
    </xf>
    <xf numFmtId="0" fontId="5" fillId="0" borderId="0" xfId="0" applyFont="1" applyAlignment="1">
      <alignment horizontal="left" vertical="center" wrapText="1"/>
    </xf>
    <xf numFmtId="49" fontId="9" fillId="2" borderId="0" xfId="0" applyNumberFormat="1" applyFont="1" applyFill="1" applyAlignment="1">
      <alignment horizontal="left" vertical="center" wrapText="1"/>
    </xf>
    <xf numFmtId="49" fontId="9" fillId="0" borderId="0" xfId="0" applyNumberFormat="1" applyFont="1" applyAlignment="1">
      <alignment horizontal="center" vertical="center"/>
    </xf>
    <xf numFmtId="0" fontId="9" fillId="6" borderId="0" xfId="0" applyFont="1" applyFill="1" applyAlignment="1">
      <alignment horizontal="center" vertical="center"/>
    </xf>
    <xf numFmtId="0" fontId="9" fillId="0" borderId="0" xfId="0" applyFont="1" applyAlignment="1">
      <alignment horizontal="right" vertical="center"/>
    </xf>
    <xf numFmtId="0" fontId="5" fillId="2" borderId="0" xfId="0" applyFont="1" applyFill="1" applyAlignment="1">
      <alignment horizontal="center" vertical="center" wrapText="1"/>
    </xf>
    <xf numFmtId="49" fontId="5" fillId="2" borderId="0" xfId="0" applyNumberFormat="1" applyFont="1" applyFill="1" applyAlignment="1">
      <alignment horizontal="center" vertical="center" wrapText="1"/>
    </xf>
    <xf numFmtId="0" fontId="9" fillId="0" borderId="0" xfId="0" applyFont="1" applyAlignment="1">
      <alignment horizontal="center" vertical="center" wrapText="1"/>
    </xf>
    <xf numFmtId="1" fontId="9" fillId="0" borderId="0" xfId="0" applyNumberFormat="1" applyFont="1" applyAlignment="1">
      <alignment vertical="center" wrapText="1"/>
    </xf>
    <xf numFmtId="2" fontId="9" fillId="0" borderId="0" xfId="0" applyNumberFormat="1" applyFont="1" applyAlignment="1">
      <alignment vertical="center" wrapText="1"/>
    </xf>
    <xf numFmtId="49" fontId="9" fillId="2" borderId="0" xfId="0" applyNumberFormat="1" applyFont="1" applyFill="1" applyAlignment="1">
      <alignment horizontal="center" vertical="center" wrapText="1"/>
    </xf>
    <xf numFmtId="4" fontId="11" fillId="2" borderId="0" xfId="0" applyNumberFormat="1" applyFont="1" applyFill="1" applyAlignment="1">
      <alignment vertical="center" wrapText="1"/>
    </xf>
    <xf numFmtId="49" fontId="9" fillId="0" borderId="0" xfId="0" applyNumberFormat="1" applyFont="1" applyAlignment="1">
      <alignment vertical="center" wrapText="1"/>
    </xf>
    <xf numFmtId="0" fontId="9" fillId="2" borderId="0" xfId="0" applyFont="1" applyFill="1" applyAlignment="1">
      <alignment vertical="center" wrapText="1"/>
    </xf>
    <xf numFmtId="0" fontId="9" fillId="0" borderId="0" xfId="0" applyFont="1" applyAlignment="1">
      <alignment horizontal="right" vertical="center" wrapText="1"/>
    </xf>
    <xf numFmtId="0" fontId="9" fillId="2" borderId="0" xfId="0" applyFont="1" applyFill="1" applyAlignment="1">
      <alignment horizontal="center" vertical="center" wrapText="1"/>
    </xf>
    <xf numFmtId="0" fontId="13" fillId="0" borderId="0" xfId="0" applyFont="1" applyAlignment="1">
      <alignment horizontal="center" vertical="center"/>
    </xf>
    <xf numFmtId="49" fontId="13" fillId="2" borderId="0" xfId="0" applyNumberFormat="1" applyFont="1" applyFill="1"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vertical="center" wrapText="1"/>
    </xf>
    <xf numFmtId="43" fontId="9" fillId="0" borderId="0" xfId="2"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wrapText="1"/>
    </xf>
    <xf numFmtId="0" fontId="9" fillId="7" borderId="0" xfId="0" applyFont="1" applyFill="1" applyAlignment="1">
      <alignment horizontal="left" vertical="center" wrapText="1"/>
    </xf>
    <xf numFmtId="0" fontId="0" fillId="7" borderId="0" xfId="0" applyFill="1" applyAlignment="1">
      <alignment vertical="center" wrapText="1"/>
    </xf>
  </cellXfs>
  <cellStyles count="3">
    <cellStyle name="Comma" xfId="2" builtinId="3"/>
    <cellStyle name="Normal" xfId="0" builtinId="0"/>
    <cellStyle name="Normal 2" xfId="1" xr:uid="{70ADBF34-B406-4C8D-ABA5-25D23EC98BB1}"/>
  </cellStyles>
  <dxfs count="2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371203</xdr:colOff>
      <xdr:row>0</xdr:row>
      <xdr:rowOff>363584</xdr:rowOff>
    </xdr:from>
    <xdr:to>
      <xdr:col>0</xdr:col>
      <xdr:colOff>1190353</xdr:colOff>
      <xdr:row>0</xdr:row>
      <xdr:rowOff>1182734</xdr:rowOff>
    </xdr:to>
    <xdr:pic>
      <xdr:nvPicPr>
        <xdr:cNvPr id="5" name="Picture 4">
          <a:extLst>
            <a:ext uri="{FF2B5EF4-FFF2-40B4-BE49-F238E27FC236}">
              <a16:creationId xmlns:a16="http://schemas.microsoft.com/office/drawing/2014/main" id="{1615B1F9-5C2E-4ECE-9042-1496460354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71203" y="363584"/>
          <a:ext cx="8191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2E6F71-F826-4256-8700-F4823BF2381A}" name="Table1" displayName="Table1" ref="B1:B51" totalsRowShown="0" dataDxfId="26">
  <autoFilter ref="B1:B51" xr:uid="{2C44DCDD-68DC-4D50-82F1-7B998552FA69}"/>
  <sortState xmlns:xlrd2="http://schemas.microsoft.com/office/spreadsheetml/2017/richdata2" ref="B2:B51">
    <sortCondition ref="B2:B51"/>
  </sortState>
  <tableColumns count="1">
    <tableColumn id="1" xr3:uid="{AF60C3B6-3AC8-404B-9CD9-771CED71D406}" name="A-1: Institution's name"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528082-4C51-42A4-9208-9CBCCC7EF0BF}" name="Table2" displayName="Table2" ref="D1:D9" totalsRowShown="0">
  <autoFilter ref="D1:D9" xr:uid="{0E78E983-5023-495D-BDCC-2257414CAB6B}"/>
  <tableColumns count="1">
    <tableColumn id="1" xr3:uid="{D2E1961F-CA9A-4101-A570-2BD630A0E488}" name="A-7: To whom does the Director of Development repor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7AE0813-4479-492F-9E5E-40021EA12BD9}" name="Table4" displayName="Table4" ref="F1:F3" totalsRowShown="0">
  <autoFilter ref="F1:F3" xr:uid="{B6687860-8CA1-4A19-8108-4A610EAAB66F}"/>
  <tableColumns count="1">
    <tableColumn id="1" xr3:uid="{B80E5070-68FD-4AA8-8026-83678F2E102B}" name="A-8: Do you have any overseas offices (including staff) responsible for local fundraising?"/>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A69F4E8-9E0F-4EA5-96EC-9AA6D8DB391B}" name="Table5" displayName="Table5" ref="H1:H4" totalsRowShown="0">
  <autoFilter ref="H1:H4" xr:uid="{53EF0A2E-74F4-458B-9C03-28D14D24A0A3}"/>
  <tableColumns count="1">
    <tableColumn id="1" xr3:uid="{31622E4F-8B58-427D-BD3D-3B07B5B50899}" name="A-10: Is your institution engaged in clinical medicin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91BC82-7E15-4599-964A-DCAA370A10DE}" name="Table6" displayName="Table6" ref="J1:J3" totalsRowShown="0">
  <autoFilter ref="J1:J3" xr:uid="{BF44AA54-81AB-4B2C-AE89-505306E7B54E}"/>
  <tableColumns count="1">
    <tableColumn id="1" xr3:uid="{5E72B719-134C-4D1C-AD80-C6DC0881C9BB}" name="A-11: In what currency will you be reporting your answer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04D07BA-7D39-4E2F-A066-EA0B58378B8D}" name="Table7" displayName="Table7" ref="L1:L9" totalsRowShown="0">
  <autoFilter ref="L1:L9" xr:uid="{2657FD06-AB7B-4FD9-A75B-ED8DB07620B1}"/>
  <tableColumns count="1">
    <tableColumn id="1" xr3:uid="{096A1066-83E1-4702-8EAC-ADB26503D843}" name="B-7: What was the source of the largest new pledge secured by your institution in the survey year?"/>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0287718-3449-4A82-A9A3-998DC1678CBC}" name="Table8" displayName="Table8" ref="N1:N9" totalsRowShown="0">
  <autoFilter ref="N1:N9" xr:uid="{06DE6CF1-2675-4A41-90EF-9DC0392CA394}"/>
  <tableColumns count="1">
    <tableColumn id="1" xr3:uid="{51237230-ED79-466E-B45E-2F8F66D243F7}" name="B-9: What was the source of the largest cash gift received by your institution in the survey year?"/>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52C5B4B-4C1F-41E2-8940-BFF0DC1EA88E}" name="Table9" displayName="Table9" ref="P1:P3" totalsRowShown="0">
  <autoFilter ref="P1:P3" xr:uid="{AC68ABA8-1C8D-423B-9C80-8D3A11850922}"/>
  <tableColumns count="1">
    <tableColumn id="1" xr3:uid="{E8D63162-1C7A-444C-8D39-4D9606CAADAE}" name="G-1: As at December of the survey year, were you in a capital campaign (including a quiet phase) for the institution as a whol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2C7F-D887-42E1-92D7-E0C08E914C73}">
  <dimension ref="A1:O21"/>
  <sheetViews>
    <sheetView tabSelected="1" zoomScale="70" zoomScaleNormal="70" workbookViewId="0">
      <selection activeCell="B12" sqref="B12"/>
    </sheetView>
  </sheetViews>
  <sheetFormatPr defaultRowHeight="13" x14ac:dyDescent="0.3"/>
  <cols>
    <col min="1" max="1" width="20.453125" style="2" customWidth="1"/>
    <col min="2" max="2" width="208.81640625" style="5" customWidth="1"/>
    <col min="3" max="256" width="9.1796875" style="4"/>
    <col min="257" max="257" width="26.26953125" style="4" customWidth="1"/>
    <col min="258" max="258" width="140.81640625" style="4" bestFit="1" customWidth="1"/>
    <col min="259" max="512" width="9.1796875" style="4"/>
    <col min="513" max="513" width="26.26953125" style="4" customWidth="1"/>
    <col min="514" max="514" width="140.81640625" style="4" bestFit="1" customWidth="1"/>
    <col min="515" max="768" width="9.1796875" style="4"/>
    <col min="769" max="769" width="26.26953125" style="4" customWidth="1"/>
    <col min="770" max="770" width="140.81640625" style="4" bestFit="1" customWidth="1"/>
    <col min="771" max="1024" width="9.1796875" style="4"/>
    <col min="1025" max="1025" width="26.26953125" style="4" customWidth="1"/>
    <col min="1026" max="1026" width="140.81640625" style="4" bestFit="1" customWidth="1"/>
    <col min="1027" max="1280" width="9.1796875" style="4"/>
    <col min="1281" max="1281" width="26.26953125" style="4" customWidth="1"/>
    <col min="1282" max="1282" width="140.81640625" style="4" bestFit="1" customWidth="1"/>
    <col min="1283" max="1536" width="9.1796875" style="4"/>
    <col min="1537" max="1537" width="26.26953125" style="4" customWidth="1"/>
    <col min="1538" max="1538" width="140.81640625" style="4" bestFit="1" customWidth="1"/>
    <col min="1539" max="1792" width="9.1796875" style="4"/>
    <col min="1793" max="1793" width="26.26953125" style="4" customWidth="1"/>
    <col min="1794" max="1794" width="140.81640625" style="4" bestFit="1" customWidth="1"/>
    <col min="1795" max="2048" width="9.1796875" style="4"/>
    <col min="2049" max="2049" width="26.26953125" style="4" customWidth="1"/>
    <col min="2050" max="2050" width="140.81640625" style="4" bestFit="1" customWidth="1"/>
    <col min="2051" max="2304" width="9.1796875" style="4"/>
    <col min="2305" max="2305" width="26.26953125" style="4" customWidth="1"/>
    <col min="2306" max="2306" width="140.81640625" style="4" bestFit="1" customWidth="1"/>
    <col min="2307" max="2560" width="9.1796875" style="4"/>
    <col min="2561" max="2561" width="26.26953125" style="4" customWidth="1"/>
    <col min="2562" max="2562" width="140.81640625" style="4" bestFit="1" customWidth="1"/>
    <col min="2563" max="2816" width="9.1796875" style="4"/>
    <col min="2817" max="2817" width="26.26953125" style="4" customWidth="1"/>
    <col min="2818" max="2818" width="140.81640625" style="4" bestFit="1" customWidth="1"/>
    <col min="2819" max="3072" width="9.1796875" style="4"/>
    <col min="3073" max="3073" width="26.26953125" style="4" customWidth="1"/>
    <col min="3074" max="3074" width="140.81640625" style="4" bestFit="1" customWidth="1"/>
    <col min="3075" max="3328" width="9.1796875" style="4"/>
    <col min="3329" max="3329" width="26.26953125" style="4" customWidth="1"/>
    <col min="3330" max="3330" width="140.81640625" style="4" bestFit="1" customWidth="1"/>
    <col min="3331" max="3584" width="9.1796875" style="4"/>
    <col min="3585" max="3585" width="26.26953125" style="4" customWidth="1"/>
    <col min="3586" max="3586" width="140.81640625" style="4" bestFit="1" customWidth="1"/>
    <col min="3587" max="3840" width="9.1796875" style="4"/>
    <col min="3841" max="3841" width="26.26953125" style="4" customWidth="1"/>
    <col min="3842" max="3842" width="140.81640625" style="4" bestFit="1" customWidth="1"/>
    <col min="3843" max="4096" width="9.1796875" style="4"/>
    <col min="4097" max="4097" width="26.26953125" style="4" customWidth="1"/>
    <col min="4098" max="4098" width="140.81640625" style="4" bestFit="1" customWidth="1"/>
    <col min="4099" max="4352" width="9.1796875" style="4"/>
    <col min="4353" max="4353" width="26.26953125" style="4" customWidth="1"/>
    <col min="4354" max="4354" width="140.81640625" style="4" bestFit="1" customWidth="1"/>
    <col min="4355" max="4608" width="9.1796875" style="4"/>
    <col min="4609" max="4609" width="26.26953125" style="4" customWidth="1"/>
    <col min="4610" max="4610" width="140.81640625" style="4" bestFit="1" customWidth="1"/>
    <col min="4611" max="4864" width="9.1796875" style="4"/>
    <col min="4865" max="4865" width="26.26953125" style="4" customWidth="1"/>
    <col min="4866" max="4866" width="140.81640625" style="4" bestFit="1" customWidth="1"/>
    <col min="4867" max="5120" width="9.1796875" style="4"/>
    <col min="5121" max="5121" width="26.26953125" style="4" customWidth="1"/>
    <col min="5122" max="5122" width="140.81640625" style="4" bestFit="1" customWidth="1"/>
    <col min="5123" max="5376" width="9.1796875" style="4"/>
    <col min="5377" max="5377" width="26.26953125" style="4" customWidth="1"/>
    <col min="5378" max="5378" width="140.81640625" style="4" bestFit="1" customWidth="1"/>
    <col min="5379" max="5632" width="9.1796875" style="4"/>
    <col min="5633" max="5633" width="26.26953125" style="4" customWidth="1"/>
    <col min="5634" max="5634" width="140.81640625" style="4" bestFit="1" customWidth="1"/>
    <col min="5635" max="5888" width="9.1796875" style="4"/>
    <col min="5889" max="5889" width="26.26953125" style="4" customWidth="1"/>
    <col min="5890" max="5890" width="140.81640625" style="4" bestFit="1" customWidth="1"/>
    <col min="5891" max="6144" width="9.1796875" style="4"/>
    <col min="6145" max="6145" width="26.26953125" style="4" customWidth="1"/>
    <col min="6146" max="6146" width="140.81640625" style="4" bestFit="1" customWidth="1"/>
    <col min="6147" max="6400" width="9.1796875" style="4"/>
    <col min="6401" max="6401" width="26.26953125" style="4" customWidth="1"/>
    <col min="6402" max="6402" width="140.81640625" style="4" bestFit="1" customWidth="1"/>
    <col min="6403" max="6656" width="9.1796875" style="4"/>
    <col min="6657" max="6657" width="26.26953125" style="4" customWidth="1"/>
    <col min="6658" max="6658" width="140.81640625" style="4" bestFit="1" customWidth="1"/>
    <col min="6659" max="6912" width="9.1796875" style="4"/>
    <col min="6913" max="6913" width="26.26953125" style="4" customWidth="1"/>
    <col min="6914" max="6914" width="140.81640625" style="4" bestFit="1" customWidth="1"/>
    <col min="6915" max="7168" width="9.1796875" style="4"/>
    <col min="7169" max="7169" width="26.26953125" style="4" customWidth="1"/>
    <col min="7170" max="7170" width="140.81640625" style="4" bestFit="1" customWidth="1"/>
    <col min="7171" max="7424" width="9.1796875" style="4"/>
    <col min="7425" max="7425" width="26.26953125" style="4" customWidth="1"/>
    <col min="7426" max="7426" width="140.81640625" style="4" bestFit="1" customWidth="1"/>
    <col min="7427" max="7680" width="9.1796875" style="4"/>
    <col min="7681" max="7681" width="26.26953125" style="4" customWidth="1"/>
    <col min="7682" max="7682" width="140.81640625" style="4" bestFit="1" customWidth="1"/>
    <col min="7683" max="7936" width="9.1796875" style="4"/>
    <col min="7937" max="7937" width="26.26953125" style="4" customWidth="1"/>
    <col min="7938" max="7938" width="140.81640625" style="4" bestFit="1" customWidth="1"/>
    <col min="7939" max="8192" width="9.1796875" style="4"/>
    <col min="8193" max="8193" width="26.26953125" style="4" customWidth="1"/>
    <col min="8194" max="8194" width="140.81640625" style="4" bestFit="1" customWidth="1"/>
    <col min="8195" max="8448" width="9.1796875" style="4"/>
    <col min="8449" max="8449" width="26.26953125" style="4" customWidth="1"/>
    <col min="8450" max="8450" width="140.81640625" style="4" bestFit="1" customWidth="1"/>
    <col min="8451" max="8704" width="9.1796875" style="4"/>
    <col min="8705" max="8705" width="26.26953125" style="4" customWidth="1"/>
    <col min="8706" max="8706" width="140.81640625" style="4" bestFit="1" customWidth="1"/>
    <col min="8707" max="8960" width="9.1796875" style="4"/>
    <col min="8961" max="8961" width="26.26953125" style="4" customWidth="1"/>
    <col min="8962" max="8962" width="140.81640625" style="4" bestFit="1" customWidth="1"/>
    <col min="8963" max="9216" width="9.1796875" style="4"/>
    <col min="9217" max="9217" width="26.26953125" style="4" customWidth="1"/>
    <col min="9218" max="9218" width="140.81640625" style="4" bestFit="1" customWidth="1"/>
    <col min="9219" max="9472" width="9.1796875" style="4"/>
    <col min="9473" max="9473" width="26.26953125" style="4" customWidth="1"/>
    <col min="9474" max="9474" width="140.81640625" style="4" bestFit="1" customWidth="1"/>
    <col min="9475" max="9728" width="9.1796875" style="4"/>
    <col min="9729" max="9729" width="26.26953125" style="4" customWidth="1"/>
    <col min="9730" max="9730" width="140.81640625" style="4" bestFit="1" customWidth="1"/>
    <col min="9731" max="9984" width="9.1796875" style="4"/>
    <col min="9985" max="9985" width="26.26953125" style="4" customWidth="1"/>
    <col min="9986" max="9986" width="140.81640625" style="4" bestFit="1" customWidth="1"/>
    <col min="9987" max="10240" width="9.1796875" style="4"/>
    <col min="10241" max="10241" width="26.26953125" style="4" customWidth="1"/>
    <col min="10242" max="10242" width="140.81640625" style="4" bestFit="1" customWidth="1"/>
    <col min="10243" max="10496" width="9.1796875" style="4"/>
    <col min="10497" max="10497" width="26.26953125" style="4" customWidth="1"/>
    <col min="10498" max="10498" width="140.81640625" style="4" bestFit="1" customWidth="1"/>
    <col min="10499" max="10752" width="9.1796875" style="4"/>
    <col min="10753" max="10753" width="26.26953125" style="4" customWidth="1"/>
    <col min="10754" max="10754" width="140.81640625" style="4" bestFit="1" customWidth="1"/>
    <col min="10755" max="11008" width="9.1796875" style="4"/>
    <col min="11009" max="11009" width="26.26953125" style="4" customWidth="1"/>
    <col min="11010" max="11010" width="140.81640625" style="4" bestFit="1" customWidth="1"/>
    <col min="11011" max="11264" width="9.1796875" style="4"/>
    <col min="11265" max="11265" width="26.26953125" style="4" customWidth="1"/>
    <col min="11266" max="11266" width="140.81640625" style="4" bestFit="1" customWidth="1"/>
    <col min="11267" max="11520" width="9.1796875" style="4"/>
    <col min="11521" max="11521" width="26.26953125" style="4" customWidth="1"/>
    <col min="11522" max="11522" width="140.81640625" style="4" bestFit="1" customWidth="1"/>
    <col min="11523" max="11776" width="9.1796875" style="4"/>
    <col min="11777" max="11777" width="26.26953125" style="4" customWidth="1"/>
    <col min="11778" max="11778" width="140.81640625" style="4" bestFit="1" customWidth="1"/>
    <col min="11779" max="12032" width="9.1796875" style="4"/>
    <col min="12033" max="12033" width="26.26953125" style="4" customWidth="1"/>
    <col min="12034" max="12034" width="140.81640625" style="4" bestFit="1" customWidth="1"/>
    <col min="12035" max="12288" width="9.1796875" style="4"/>
    <col min="12289" max="12289" width="26.26953125" style="4" customWidth="1"/>
    <col min="12290" max="12290" width="140.81640625" style="4" bestFit="1" customWidth="1"/>
    <col min="12291" max="12544" width="9.1796875" style="4"/>
    <col min="12545" max="12545" width="26.26953125" style="4" customWidth="1"/>
    <col min="12546" max="12546" width="140.81640625" style="4" bestFit="1" customWidth="1"/>
    <col min="12547" max="12800" width="9.1796875" style="4"/>
    <col min="12801" max="12801" width="26.26953125" style="4" customWidth="1"/>
    <col min="12802" max="12802" width="140.81640625" style="4" bestFit="1" customWidth="1"/>
    <col min="12803" max="13056" width="9.1796875" style="4"/>
    <col min="13057" max="13057" width="26.26953125" style="4" customWidth="1"/>
    <col min="13058" max="13058" width="140.81640625" style="4" bestFit="1" customWidth="1"/>
    <col min="13059" max="13312" width="9.1796875" style="4"/>
    <col min="13313" max="13313" width="26.26953125" style="4" customWidth="1"/>
    <col min="13314" max="13314" width="140.81640625" style="4" bestFit="1" customWidth="1"/>
    <col min="13315" max="13568" width="9.1796875" style="4"/>
    <col min="13569" max="13569" width="26.26953125" style="4" customWidth="1"/>
    <col min="13570" max="13570" width="140.81640625" style="4" bestFit="1" customWidth="1"/>
    <col min="13571" max="13824" width="9.1796875" style="4"/>
    <col min="13825" max="13825" width="26.26953125" style="4" customWidth="1"/>
    <col min="13826" max="13826" width="140.81640625" style="4" bestFit="1" customWidth="1"/>
    <col min="13827" max="14080" width="9.1796875" style="4"/>
    <col min="14081" max="14081" width="26.26953125" style="4" customWidth="1"/>
    <col min="14082" max="14082" width="140.81640625" style="4" bestFit="1" customWidth="1"/>
    <col min="14083" max="14336" width="9.1796875" style="4"/>
    <col min="14337" max="14337" width="26.26953125" style="4" customWidth="1"/>
    <col min="14338" max="14338" width="140.81640625" style="4" bestFit="1" customWidth="1"/>
    <col min="14339" max="14592" width="9.1796875" style="4"/>
    <col min="14593" max="14593" width="26.26953125" style="4" customWidth="1"/>
    <col min="14594" max="14594" width="140.81640625" style="4" bestFit="1" customWidth="1"/>
    <col min="14595" max="14848" width="9.1796875" style="4"/>
    <col min="14849" max="14849" width="26.26953125" style="4" customWidth="1"/>
    <col min="14850" max="14850" width="140.81640625" style="4" bestFit="1" customWidth="1"/>
    <col min="14851" max="15104" width="9.1796875" style="4"/>
    <col min="15105" max="15105" width="26.26953125" style="4" customWidth="1"/>
    <col min="15106" max="15106" width="140.81640625" style="4" bestFit="1" customWidth="1"/>
    <col min="15107" max="15360" width="9.1796875" style="4"/>
    <col min="15361" max="15361" width="26.26953125" style="4" customWidth="1"/>
    <col min="15362" max="15362" width="140.81640625" style="4" bestFit="1" customWidth="1"/>
    <col min="15363" max="15616" width="9.1796875" style="4"/>
    <col min="15617" max="15617" width="26.26953125" style="4" customWidth="1"/>
    <col min="15618" max="15618" width="140.81640625" style="4" bestFit="1" customWidth="1"/>
    <col min="15619" max="15872" width="9.1796875" style="4"/>
    <col min="15873" max="15873" width="26.26953125" style="4" customWidth="1"/>
    <col min="15874" max="15874" width="140.81640625" style="4" bestFit="1" customWidth="1"/>
    <col min="15875" max="16128" width="9.1796875" style="4"/>
    <col min="16129" max="16129" width="26.26953125" style="4" customWidth="1"/>
    <col min="16130" max="16130" width="140.81640625" style="4" bestFit="1" customWidth="1"/>
    <col min="16131" max="16384" width="9.1796875" style="4"/>
  </cols>
  <sheetData>
    <row r="1" spans="1:15" ht="123" customHeight="1" x14ac:dyDescent="0.3">
      <c r="B1" s="3" t="s">
        <v>364</v>
      </c>
      <c r="D1" s="2"/>
    </row>
    <row r="2" spans="1:15" s="20" customFormat="1" ht="25.5" customHeight="1" x14ac:dyDescent="0.45">
      <c r="A2" s="13" t="s">
        <v>0</v>
      </c>
      <c r="B2" s="14" t="s">
        <v>1</v>
      </c>
      <c r="C2" s="19"/>
      <c r="D2" s="19"/>
      <c r="E2" s="19"/>
      <c r="F2" s="19"/>
      <c r="G2" s="19"/>
      <c r="H2" s="19"/>
      <c r="I2" s="19"/>
      <c r="J2" s="19"/>
      <c r="K2" s="19"/>
      <c r="L2" s="19"/>
      <c r="M2" s="19"/>
      <c r="N2" s="19"/>
      <c r="O2" s="19"/>
    </row>
    <row r="3" spans="1:15" s="20" customFormat="1" ht="76.5" customHeight="1" x14ac:dyDescent="0.45">
      <c r="A3" s="15">
        <v>1</v>
      </c>
      <c r="B3" s="16" t="s">
        <v>2</v>
      </c>
      <c r="C3" s="19"/>
      <c r="D3" s="19"/>
      <c r="E3" s="19"/>
      <c r="F3" s="19"/>
      <c r="G3" s="19"/>
      <c r="H3" s="19"/>
      <c r="I3" s="19"/>
      <c r="J3" s="19"/>
      <c r="K3" s="19"/>
      <c r="L3" s="19"/>
      <c r="M3" s="19"/>
      <c r="N3" s="19"/>
      <c r="O3" s="19"/>
    </row>
    <row r="4" spans="1:15" s="20" customFormat="1" ht="25.5" customHeight="1" x14ac:dyDescent="0.45">
      <c r="A4" s="15">
        <v>2</v>
      </c>
      <c r="B4" s="16" t="s">
        <v>3</v>
      </c>
      <c r="C4" s="16" t="s">
        <v>4</v>
      </c>
      <c r="D4" s="16"/>
      <c r="E4" s="16"/>
      <c r="F4" s="16"/>
      <c r="G4" s="16"/>
      <c r="H4" s="16"/>
      <c r="I4" s="16"/>
      <c r="J4" s="16"/>
      <c r="K4" s="16"/>
      <c r="L4" s="16"/>
      <c r="M4" s="16"/>
      <c r="N4" s="16"/>
      <c r="O4" s="16"/>
    </row>
    <row r="5" spans="1:15" s="20" customFormat="1" ht="25.5" customHeight="1" x14ac:dyDescent="0.45">
      <c r="A5" s="17" t="s">
        <v>5</v>
      </c>
      <c r="B5" s="16" t="s">
        <v>6</v>
      </c>
      <c r="C5" s="19"/>
      <c r="D5" s="19"/>
      <c r="E5" s="19"/>
      <c r="F5" s="19"/>
      <c r="G5" s="19"/>
      <c r="H5" s="19"/>
      <c r="I5" s="19"/>
      <c r="J5" s="19"/>
      <c r="K5" s="19"/>
      <c r="L5" s="19"/>
      <c r="M5" s="16"/>
      <c r="N5" s="16"/>
      <c r="O5" s="16"/>
    </row>
    <row r="6" spans="1:15" s="20" customFormat="1" ht="25.5" customHeight="1" x14ac:dyDescent="0.45">
      <c r="A6" s="17" t="s">
        <v>7</v>
      </c>
      <c r="B6" s="16" t="s">
        <v>8</v>
      </c>
      <c r="C6" s="19"/>
      <c r="D6" s="19"/>
      <c r="E6" s="19"/>
      <c r="F6" s="19"/>
      <c r="G6" s="19"/>
      <c r="H6" s="19"/>
      <c r="I6" s="19"/>
      <c r="J6" s="19"/>
      <c r="K6" s="19"/>
      <c r="L6" s="19"/>
      <c r="M6" s="16"/>
      <c r="N6" s="16"/>
      <c r="O6" s="16"/>
    </row>
    <row r="7" spans="1:15" s="20" customFormat="1" ht="25.5" customHeight="1" x14ac:dyDescent="0.45">
      <c r="A7" s="17" t="s">
        <v>9</v>
      </c>
      <c r="B7" s="16" t="s">
        <v>10</v>
      </c>
      <c r="C7" s="19"/>
      <c r="D7" s="19"/>
      <c r="E7" s="19"/>
      <c r="F7" s="19"/>
      <c r="G7" s="19"/>
      <c r="H7" s="19"/>
      <c r="I7" s="19"/>
      <c r="J7" s="19"/>
      <c r="K7" s="19"/>
      <c r="L7" s="19"/>
      <c r="M7" s="19"/>
      <c r="N7" s="19"/>
      <c r="O7" s="19"/>
    </row>
    <row r="8" spans="1:15" s="20" customFormat="1" ht="18.5" x14ac:dyDescent="0.45">
      <c r="A8" s="17" t="s">
        <v>11</v>
      </c>
      <c r="B8" s="18" t="s">
        <v>12</v>
      </c>
    </row>
    <row r="9" spans="1:15" s="20" customFormat="1" ht="18.5" x14ac:dyDescent="0.45">
      <c r="A9" s="17" t="s">
        <v>13</v>
      </c>
      <c r="B9" s="21" t="s">
        <v>14</v>
      </c>
    </row>
    <row r="10" spans="1:15" s="20" customFormat="1" ht="18.5" x14ac:dyDescent="0.45">
      <c r="A10" s="17" t="s">
        <v>15</v>
      </c>
      <c r="B10" s="18" t="s">
        <v>16</v>
      </c>
    </row>
    <row r="11" spans="1:15" s="20" customFormat="1" ht="18.5" x14ac:dyDescent="0.45">
      <c r="A11" s="17" t="s">
        <v>17</v>
      </c>
      <c r="B11" s="18" t="s">
        <v>18</v>
      </c>
    </row>
    <row r="12" spans="1:15" s="20" customFormat="1" ht="18.5" x14ac:dyDescent="0.45">
      <c r="A12" s="15">
        <v>3</v>
      </c>
      <c r="B12" s="18" t="s">
        <v>19</v>
      </c>
    </row>
    <row r="13" spans="1:15" s="20" customFormat="1" ht="18.5" x14ac:dyDescent="0.45">
      <c r="A13" s="15" t="s">
        <v>20</v>
      </c>
      <c r="B13" s="18" t="s">
        <v>21</v>
      </c>
    </row>
    <row r="14" spans="1:15" s="20" customFormat="1" ht="18.5" x14ac:dyDescent="0.45">
      <c r="A14" s="15" t="s">
        <v>22</v>
      </c>
      <c r="B14" s="18" t="s">
        <v>23</v>
      </c>
    </row>
    <row r="15" spans="1:15" s="20" customFormat="1" ht="18.5" x14ac:dyDescent="0.45">
      <c r="A15" s="15" t="s">
        <v>24</v>
      </c>
      <c r="B15" s="18" t="s">
        <v>25</v>
      </c>
    </row>
    <row r="16" spans="1:15" s="20" customFormat="1" ht="37" x14ac:dyDescent="0.45">
      <c r="A16" s="15" t="s">
        <v>26</v>
      </c>
      <c r="B16" s="18" t="s">
        <v>27</v>
      </c>
    </row>
    <row r="17" spans="1:2" s="20" customFormat="1" ht="55.5" x14ac:dyDescent="0.45">
      <c r="A17" s="15">
        <v>4</v>
      </c>
      <c r="B17" s="18" t="s">
        <v>28</v>
      </c>
    </row>
    <row r="18" spans="1:2" s="20" customFormat="1" ht="148" x14ac:dyDescent="0.45">
      <c r="A18" s="15">
        <v>5</v>
      </c>
      <c r="B18" s="18" t="s">
        <v>244</v>
      </c>
    </row>
    <row r="19" spans="1:2" s="20" customFormat="1" ht="74" x14ac:dyDescent="0.45">
      <c r="A19" s="15">
        <v>6</v>
      </c>
      <c r="B19" s="18" t="s">
        <v>375</v>
      </c>
    </row>
    <row r="20" spans="1:2" s="20" customFormat="1" ht="18.5" x14ac:dyDescent="0.45">
      <c r="A20" s="15">
        <v>7</v>
      </c>
      <c r="B20" s="18" t="s">
        <v>29</v>
      </c>
    </row>
    <row r="21" spans="1:2" s="20" customFormat="1" ht="18.5" x14ac:dyDescent="0.45">
      <c r="A21" s="15">
        <v>8</v>
      </c>
      <c r="B21" s="18" t="s">
        <v>30</v>
      </c>
    </row>
  </sheetData>
  <sheetProtection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EB05E-B5BB-4CE7-8603-496B59C3A8C3}">
  <sheetPr>
    <tabColor rgb="FFFFFF00"/>
    <pageSetUpPr fitToPage="1"/>
  </sheetPr>
  <dimension ref="A1:H135"/>
  <sheetViews>
    <sheetView zoomScale="79" zoomScaleNormal="100" workbookViewId="0">
      <pane ySplit="2" topLeftCell="A17" activePane="bottomLeft" state="frozen"/>
      <selection pane="bottomLeft" activeCell="C22" sqref="C22"/>
    </sheetView>
  </sheetViews>
  <sheetFormatPr defaultColWidth="9.1796875" defaultRowHeight="15.5" x14ac:dyDescent="0.35"/>
  <cols>
    <col min="1" max="1" width="17" style="22" bestFit="1" customWidth="1"/>
    <col min="2" max="2" width="63" style="25" customWidth="1"/>
    <col min="3" max="4" width="26.81640625" style="23" customWidth="1"/>
    <col min="5" max="5" width="48.26953125" style="23" customWidth="1"/>
    <col min="6" max="7" width="26.81640625" style="23" customWidth="1"/>
    <col min="8" max="8" width="45.54296875" style="23" customWidth="1"/>
    <col min="9" max="16384" width="9.1796875" style="23"/>
  </cols>
  <sheetData>
    <row r="1" spans="1:8" ht="37.5" customHeight="1" x14ac:dyDescent="0.35">
      <c r="B1" s="26" t="s">
        <v>364</v>
      </c>
      <c r="F1" s="22"/>
      <c r="G1" s="22"/>
      <c r="H1" s="24" t="s">
        <v>31</v>
      </c>
    </row>
    <row r="2" spans="1:8" s="28" customFormat="1" ht="62" x14ac:dyDescent="0.35">
      <c r="A2" s="24" t="s">
        <v>32</v>
      </c>
      <c r="B2" s="24" t="s">
        <v>33</v>
      </c>
      <c r="C2" s="26" t="s">
        <v>34</v>
      </c>
      <c r="D2" s="11" t="s">
        <v>35</v>
      </c>
      <c r="E2" s="11" t="s">
        <v>36</v>
      </c>
      <c r="F2" s="24" t="s">
        <v>37</v>
      </c>
      <c r="G2" s="22"/>
      <c r="H2" s="27" t="s">
        <v>38</v>
      </c>
    </row>
    <row r="3" spans="1:8" x14ac:dyDescent="0.35">
      <c r="A3" s="49"/>
      <c r="B3" s="47" t="s">
        <v>286</v>
      </c>
      <c r="C3" s="44"/>
      <c r="D3" s="40"/>
      <c r="E3" s="40"/>
      <c r="F3" s="40"/>
      <c r="G3" s="22"/>
    </row>
    <row r="4" spans="1:8" ht="93" x14ac:dyDescent="0.35">
      <c r="A4" s="48"/>
      <c r="B4" s="25" t="s">
        <v>371</v>
      </c>
      <c r="C4" s="46"/>
      <c r="D4" s="41" t="s">
        <v>44</v>
      </c>
      <c r="E4" s="25" t="s">
        <v>150</v>
      </c>
      <c r="F4" s="22" t="s">
        <v>45</v>
      </c>
      <c r="G4" s="22"/>
    </row>
    <row r="5" spans="1:8" x14ac:dyDescent="0.35">
      <c r="A5" s="48"/>
      <c r="B5" s="25" t="s">
        <v>285</v>
      </c>
      <c r="C5" s="46"/>
      <c r="D5" s="41" t="s">
        <v>44</v>
      </c>
      <c r="E5" s="25" t="s">
        <v>150</v>
      </c>
      <c r="F5" s="22" t="s">
        <v>45</v>
      </c>
      <c r="G5" s="22"/>
    </row>
    <row r="6" spans="1:8" x14ac:dyDescent="0.35">
      <c r="A6" s="48"/>
      <c r="B6" s="25" t="s">
        <v>284</v>
      </c>
      <c r="C6" s="46"/>
      <c r="D6" s="41" t="s">
        <v>44</v>
      </c>
      <c r="E6" s="25" t="s">
        <v>150</v>
      </c>
      <c r="F6" s="22" t="s">
        <v>45</v>
      </c>
      <c r="G6" s="22"/>
    </row>
    <row r="7" spans="1:8" x14ac:dyDescent="0.35">
      <c r="A7" s="48"/>
      <c r="B7" s="25" t="s">
        <v>283</v>
      </c>
      <c r="C7" s="46"/>
      <c r="D7" s="41" t="s">
        <v>44</v>
      </c>
      <c r="E7" s="25" t="s">
        <v>150</v>
      </c>
      <c r="F7" s="22" t="s">
        <v>45</v>
      </c>
      <c r="G7" s="22"/>
    </row>
    <row r="8" spans="1:8" x14ac:dyDescent="0.35">
      <c r="A8" s="39" t="s">
        <v>39</v>
      </c>
      <c r="B8" s="39" t="s">
        <v>40</v>
      </c>
      <c r="C8" s="40"/>
      <c r="D8" s="40"/>
      <c r="E8" s="40"/>
      <c r="F8" s="29"/>
      <c r="G8" s="22"/>
      <c r="H8" s="30" t="s">
        <v>42</v>
      </c>
    </row>
    <row r="9" spans="1:8" ht="77.5" x14ac:dyDescent="0.35">
      <c r="A9" s="22" t="s">
        <v>43</v>
      </c>
      <c r="B9" s="25" t="s">
        <v>54</v>
      </c>
      <c r="C9" s="42"/>
      <c r="D9" s="41" t="str">
        <f>IF(ISNUMBER(C9), IF(AND(C9&gt;1799,C9&lt;2025), "TRUE"," FALSE"),"FALSE")</f>
        <v>FALSE</v>
      </c>
      <c r="E9" s="25" t="s">
        <v>366</v>
      </c>
      <c r="F9" s="22" t="s">
        <v>45</v>
      </c>
      <c r="G9" s="22"/>
      <c r="H9" s="30" t="s">
        <v>46</v>
      </c>
    </row>
    <row r="10" spans="1:8" ht="31" x14ac:dyDescent="0.35">
      <c r="A10" s="22" t="s">
        <v>47</v>
      </c>
      <c r="B10" s="25" t="s">
        <v>56</v>
      </c>
      <c r="C10" s="31"/>
      <c r="D10" s="36" t="s">
        <v>44</v>
      </c>
      <c r="E10" s="27" t="s">
        <v>57</v>
      </c>
      <c r="F10" s="22" t="s">
        <v>45</v>
      </c>
      <c r="G10" s="22"/>
      <c r="H10" s="32" t="s">
        <v>49</v>
      </c>
    </row>
    <row r="11" spans="1:8" ht="62" x14ac:dyDescent="0.35">
      <c r="A11" s="22" t="s">
        <v>48</v>
      </c>
      <c r="B11" s="25" t="s">
        <v>58</v>
      </c>
      <c r="C11" s="31"/>
      <c r="D11" s="36" t="s">
        <v>44</v>
      </c>
      <c r="E11" s="27" t="s">
        <v>287</v>
      </c>
      <c r="F11" s="22" t="s">
        <v>45</v>
      </c>
      <c r="G11" s="22"/>
      <c r="H11" s="57" t="s">
        <v>269</v>
      </c>
    </row>
    <row r="12" spans="1:8" ht="89.25" customHeight="1" x14ac:dyDescent="0.35">
      <c r="A12" s="22" t="s">
        <v>48</v>
      </c>
      <c r="B12" s="25" t="s">
        <v>245</v>
      </c>
      <c r="C12" s="31"/>
      <c r="D12" s="41" t="s">
        <v>44</v>
      </c>
      <c r="E12" s="25" t="s">
        <v>270</v>
      </c>
      <c r="F12" s="22" t="s">
        <v>45</v>
      </c>
      <c r="G12" s="22"/>
      <c r="H12" s="33" t="s">
        <v>51</v>
      </c>
    </row>
    <row r="13" spans="1:8" x14ac:dyDescent="0.35">
      <c r="A13" s="22" t="s">
        <v>50</v>
      </c>
      <c r="B13" s="25" t="s">
        <v>59</v>
      </c>
      <c r="C13" s="31"/>
      <c r="D13" s="36" t="s">
        <v>44</v>
      </c>
      <c r="E13" s="27" t="s">
        <v>57</v>
      </c>
      <c r="F13" s="22" t="s">
        <v>45</v>
      </c>
      <c r="G13" s="22"/>
      <c r="H13" s="34" t="s">
        <v>53</v>
      </c>
    </row>
    <row r="14" spans="1:8" ht="31" x14ac:dyDescent="0.35">
      <c r="A14" s="22" t="s">
        <v>52</v>
      </c>
      <c r="B14" s="25" t="s">
        <v>246</v>
      </c>
      <c r="C14" s="31"/>
      <c r="D14" s="36" t="s">
        <v>44</v>
      </c>
      <c r="E14" s="27" t="s">
        <v>60</v>
      </c>
      <c r="F14" s="22" t="s">
        <v>45</v>
      </c>
      <c r="G14" s="22"/>
      <c r="H14" s="34"/>
    </row>
    <row r="15" spans="1:8" ht="62" x14ac:dyDescent="0.35">
      <c r="A15" s="22" t="s">
        <v>367</v>
      </c>
      <c r="B15" s="25" t="s">
        <v>370</v>
      </c>
      <c r="C15" s="42"/>
      <c r="D15" s="41" t="b">
        <f t="shared" ref="D15:D28" si="0">ISNUMBER(C15)</f>
        <v>0</v>
      </c>
      <c r="E15" s="25" t="s">
        <v>365</v>
      </c>
      <c r="F15" s="22"/>
      <c r="G15" s="22"/>
      <c r="H15" s="34"/>
    </row>
    <row r="16" spans="1:8" x14ac:dyDescent="0.35">
      <c r="A16" s="39" t="s">
        <v>61</v>
      </c>
      <c r="B16" s="39" t="s">
        <v>62</v>
      </c>
      <c r="C16" s="40" t="s">
        <v>41</v>
      </c>
      <c r="D16" s="40" t="s">
        <v>41</v>
      </c>
      <c r="E16" s="40" t="s">
        <v>41</v>
      </c>
      <c r="F16" s="40" t="s">
        <v>41</v>
      </c>
      <c r="G16" s="22"/>
      <c r="H16" s="35" t="s">
        <v>55</v>
      </c>
    </row>
    <row r="17" spans="1:7" ht="31" x14ac:dyDescent="0.35">
      <c r="A17" s="22" t="s">
        <v>63</v>
      </c>
      <c r="B17" s="25" t="s">
        <v>64</v>
      </c>
      <c r="C17" s="43"/>
      <c r="D17" s="41" t="b">
        <f t="shared" si="0"/>
        <v>0</v>
      </c>
      <c r="E17" s="25" t="s">
        <v>65</v>
      </c>
      <c r="F17" s="22" t="s">
        <v>66</v>
      </c>
      <c r="G17" s="54"/>
    </row>
    <row r="18" spans="1:7" ht="31" x14ac:dyDescent="0.35">
      <c r="A18" s="22" t="s">
        <v>67</v>
      </c>
      <c r="B18" s="25" t="s">
        <v>249</v>
      </c>
      <c r="C18" s="44" t="s">
        <v>41</v>
      </c>
      <c r="D18" s="44" t="s">
        <v>41</v>
      </c>
      <c r="E18" s="44" t="s">
        <v>41</v>
      </c>
      <c r="F18" s="44" t="s">
        <v>41</v>
      </c>
      <c r="G18" s="54"/>
    </row>
    <row r="19" spans="1:7" x14ac:dyDescent="0.35">
      <c r="B19" s="25" t="s">
        <v>248</v>
      </c>
      <c r="C19" s="43"/>
      <c r="D19" s="41" t="b">
        <f t="shared" si="0"/>
        <v>0</v>
      </c>
      <c r="E19" s="25" t="s">
        <v>65</v>
      </c>
      <c r="F19" s="22" t="s">
        <v>66</v>
      </c>
      <c r="G19" s="22"/>
    </row>
    <row r="20" spans="1:7" x14ac:dyDescent="0.35">
      <c r="B20" s="25" t="s">
        <v>250</v>
      </c>
      <c r="C20" s="42"/>
      <c r="D20" s="41" t="b">
        <f t="shared" si="0"/>
        <v>0</v>
      </c>
      <c r="E20" s="25" t="s">
        <v>78</v>
      </c>
      <c r="F20" s="22" t="s">
        <v>66</v>
      </c>
      <c r="G20" s="22"/>
    </row>
    <row r="21" spans="1:7" ht="31" x14ac:dyDescent="0.35">
      <c r="A21" s="22" t="s">
        <v>68</v>
      </c>
      <c r="B21" s="25" t="s">
        <v>247</v>
      </c>
      <c r="C21" s="43"/>
      <c r="D21" s="41" t="b">
        <f t="shared" si="0"/>
        <v>0</v>
      </c>
      <c r="E21" s="25" t="s">
        <v>78</v>
      </c>
      <c r="F21" s="22" t="s">
        <v>45</v>
      </c>
      <c r="G21" s="22"/>
    </row>
    <row r="22" spans="1:7" ht="46.5" x14ac:dyDescent="0.35">
      <c r="A22" s="22" t="s">
        <v>70</v>
      </c>
      <c r="B22" s="53" t="s">
        <v>69</v>
      </c>
      <c r="C22" s="43"/>
      <c r="D22" s="41" t="b">
        <f t="shared" si="0"/>
        <v>0</v>
      </c>
      <c r="E22" s="25" t="s">
        <v>65</v>
      </c>
      <c r="F22" s="22" t="s">
        <v>66</v>
      </c>
      <c r="G22" s="22"/>
    </row>
    <row r="23" spans="1:7" x14ac:dyDescent="0.35">
      <c r="A23" s="22" t="s">
        <v>71</v>
      </c>
      <c r="B23" s="25" t="s">
        <v>377</v>
      </c>
      <c r="C23" s="44"/>
      <c r="D23" s="44"/>
      <c r="E23" s="44"/>
      <c r="F23" s="44"/>
      <c r="G23" s="22"/>
    </row>
    <row r="24" spans="1:7" x14ac:dyDescent="0.35">
      <c r="B24" s="25" t="s">
        <v>248</v>
      </c>
      <c r="C24" s="43"/>
      <c r="D24" s="41" t="b">
        <f>ISNUMBER(C24)</f>
        <v>0</v>
      </c>
      <c r="E24" s="25" t="s">
        <v>65</v>
      </c>
      <c r="F24" s="22" t="s">
        <v>66</v>
      </c>
      <c r="G24" s="22"/>
    </row>
    <row r="25" spans="1:7" x14ac:dyDescent="0.35">
      <c r="B25" s="25" t="s">
        <v>250</v>
      </c>
      <c r="C25" s="42"/>
      <c r="D25" s="41" t="b">
        <f>ISNUMBER(C25)</f>
        <v>0</v>
      </c>
      <c r="E25" s="25" t="s">
        <v>78</v>
      </c>
      <c r="F25" s="22" t="s">
        <v>66</v>
      </c>
      <c r="G25" s="22"/>
    </row>
    <row r="26" spans="1:7" ht="31" x14ac:dyDescent="0.35">
      <c r="A26" s="22" t="s">
        <v>73</v>
      </c>
      <c r="B26" s="25" t="s">
        <v>72</v>
      </c>
      <c r="C26" s="43"/>
      <c r="D26" s="41" t="b">
        <f t="shared" si="0"/>
        <v>0</v>
      </c>
      <c r="E26" s="25" t="s">
        <v>65</v>
      </c>
      <c r="F26" s="22" t="s">
        <v>66</v>
      </c>
      <c r="G26" s="22"/>
    </row>
    <row r="27" spans="1:7" x14ac:dyDescent="0.35">
      <c r="A27" s="22" t="s">
        <v>74</v>
      </c>
      <c r="B27" s="25" t="s">
        <v>251</v>
      </c>
      <c r="C27" s="44"/>
      <c r="D27" s="44"/>
      <c r="E27" s="44"/>
      <c r="F27" s="44"/>
      <c r="G27" s="22"/>
    </row>
    <row r="28" spans="1:7" ht="31" x14ac:dyDescent="0.35">
      <c r="B28" s="53" t="s">
        <v>252</v>
      </c>
      <c r="C28" s="43"/>
      <c r="D28" s="41" t="b">
        <f t="shared" si="0"/>
        <v>0</v>
      </c>
      <c r="E28" s="25" t="s">
        <v>65</v>
      </c>
      <c r="F28" s="22" t="s">
        <v>66</v>
      </c>
      <c r="G28" s="22"/>
    </row>
    <row r="29" spans="1:7" ht="31" x14ac:dyDescent="0.35">
      <c r="B29" s="53" t="s">
        <v>376</v>
      </c>
      <c r="C29" s="31"/>
      <c r="D29" s="36" t="s">
        <v>44</v>
      </c>
      <c r="E29" s="27" t="s">
        <v>57</v>
      </c>
      <c r="F29" s="22" t="s">
        <v>45</v>
      </c>
      <c r="G29" s="22"/>
    </row>
    <row r="30" spans="1:7" x14ac:dyDescent="0.35">
      <c r="A30" s="22" t="s">
        <v>75</v>
      </c>
      <c r="B30" s="53" t="s">
        <v>253</v>
      </c>
      <c r="C30" s="44"/>
      <c r="D30" s="44"/>
      <c r="E30" s="44"/>
      <c r="F30" s="44"/>
      <c r="G30" s="22"/>
    </row>
    <row r="31" spans="1:7" ht="31" x14ac:dyDescent="0.35">
      <c r="B31" s="53" t="s">
        <v>254</v>
      </c>
      <c r="C31" s="43"/>
      <c r="D31" s="41" t="b">
        <f>ISNUMBER(C31)</f>
        <v>0</v>
      </c>
      <c r="E31" s="25" t="s">
        <v>65</v>
      </c>
      <c r="F31" s="22" t="s">
        <v>66</v>
      </c>
      <c r="G31" s="22"/>
    </row>
    <row r="32" spans="1:7" ht="31" x14ac:dyDescent="0.35">
      <c r="B32" s="53" t="s">
        <v>255</v>
      </c>
      <c r="C32" s="31"/>
      <c r="D32" s="36" t="s">
        <v>44</v>
      </c>
      <c r="E32" s="27" t="s">
        <v>57</v>
      </c>
      <c r="F32" s="22" t="s">
        <v>45</v>
      </c>
      <c r="G32" s="22"/>
    </row>
    <row r="33" spans="1:7" ht="31" x14ac:dyDescent="0.35">
      <c r="A33" s="22" t="s">
        <v>76</v>
      </c>
      <c r="B33" s="55" t="s">
        <v>256</v>
      </c>
      <c r="C33" s="42"/>
      <c r="D33" s="41" t="b">
        <f>ISNUMBER(C33)</f>
        <v>0</v>
      </c>
      <c r="E33" s="25" t="s">
        <v>78</v>
      </c>
      <c r="F33" s="22" t="s">
        <v>66</v>
      </c>
      <c r="G33" s="22"/>
    </row>
    <row r="34" spans="1:7" ht="31" x14ac:dyDescent="0.35">
      <c r="A34" s="22" t="s">
        <v>77</v>
      </c>
      <c r="B34" s="55" t="s">
        <v>257</v>
      </c>
      <c r="C34" s="42"/>
      <c r="D34" s="41" t="b">
        <f>ISNUMBER(C34)</f>
        <v>0</v>
      </c>
      <c r="E34" s="25" t="s">
        <v>78</v>
      </c>
      <c r="F34" s="22" t="s">
        <v>66</v>
      </c>
      <c r="G34" s="22"/>
    </row>
    <row r="35" spans="1:7" ht="31" x14ac:dyDescent="0.35">
      <c r="A35" s="22" t="s">
        <v>79</v>
      </c>
      <c r="B35" s="53" t="s">
        <v>81</v>
      </c>
      <c r="C35" s="43"/>
      <c r="D35" s="41" t="b">
        <f>ISNUMBER(C35)</f>
        <v>0</v>
      </c>
      <c r="E35" s="25" t="s">
        <v>65</v>
      </c>
      <c r="F35" s="22" t="s">
        <v>66</v>
      </c>
      <c r="G35" s="22"/>
    </row>
    <row r="36" spans="1:7" ht="31" x14ac:dyDescent="0.35">
      <c r="A36" s="22" t="s">
        <v>80</v>
      </c>
      <c r="B36" s="53" t="s">
        <v>82</v>
      </c>
      <c r="C36" s="43"/>
      <c r="D36" s="41" t="b">
        <f>ISNUMBER(C36)</f>
        <v>0</v>
      </c>
      <c r="E36" s="25" t="s">
        <v>65</v>
      </c>
      <c r="F36" s="22" t="s">
        <v>66</v>
      </c>
      <c r="G36" s="22"/>
    </row>
    <row r="37" spans="1:7" x14ac:dyDescent="0.35">
      <c r="A37" s="39" t="s">
        <v>83</v>
      </c>
      <c r="B37" s="39" t="s">
        <v>84</v>
      </c>
      <c r="C37" s="40"/>
      <c r="D37" s="40"/>
      <c r="E37" s="40"/>
      <c r="F37" s="40"/>
      <c r="G37" s="22"/>
    </row>
    <row r="38" spans="1:7" ht="31" x14ac:dyDescent="0.35">
      <c r="A38" s="22" t="s">
        <v>85</v>
      </c>
      <c r="B38" s="25" t="s">
        <v>258</v>
      </c>
      <c r="C38" s="44"/>
      <c r="D38" s="44"/>
      <c r="E38" s="44"/>
      <c r="F38" s="44"/>
      <c r="G38" s="22"/>
    </row>
    <row r="39" spans="1:7" x14ac:dyDescent="0.35">
      <c r="A39" s="38"/>
      <c r="B39" s="25" t="s">
        <v>86</v>
      </c>
      <c r="C39" s="43"/>
      <c r="D39" s="41" t="b">
        <f>ISNUMBER(C39)</f>
        <v>0</v>
      </c>
      <c r="E39" s="25" t="s">
        <v>65</v>
      </c>
      <c r="F39" s="22" t="s">
        <v>66</v>
      </c>
      <c r="G39" s="22"/>
    </row>
    <row r="40" spans="1:7" x14ac:dyDescent="0.35">
      <c r="A40" s="38"/>
      <c r="B40" s="25" t="s">
        <v>87</v>
      </c>
      <c r="C40" s="43"/>
      <c r="D40" s="41" t="b">
        <f>ISNUMBER(C40)</f>
        <v>0</v>
      </c>
      <c r="E40" s="25" t="s">
        <v>65</v>
      </c>
      <c r="F40" s="22" t="s">
        <v>66</v>
      </c>
      <c r="G40" s="22"/>
    </row>
    <row r="41" spans="1:7" x14ac:dyDescent="0.35">
      <c r="A41" s="38"/>
      <c r="B41" s="25" t="s">
        <v>88</v>
      </c>
      <c r="C41" s="43"/>
      <c r="D41" s="41" t="b">
        <f>ISNUMBER(C41)</f>
        <v>0</v>
      </c>
      <c r="E41" s="25" t="s">
        <v>65</v>
      </c>
      <c r="F41" s="22" t="s">
        <v>66</v>
      </c>
      <c r="G41" s="22"/>
    </row>
    <row r="42" spans="1:7" x14ac:dyDescent="0.35">
      <c r="A42" s="38"/>
      <c r="B42" s="25" t="s">
        <v>89</v>
      </c>
      <c r="C42" s="43"/>
      <c r="D42" s="41" t="b">
        <f>ISNUMBER(C42)</f>
        <v>0</v>
      </c>
      <c r="E42" s="25" t="s">
        <v>65</v>
      </c>
      <c r="F42" s="22" t="s">
        <v>66</v>
      </c>
      <c r="G42" s="22"/>
    </row>
    <row r="43" spans="1:7" x14ac:dyDescent="0.35">
      <c r="A43" s="38"/>
      <c r="B43" s="25" t="s">
        <v>90</v>
      </c>
      <c r="C43" s="43"/>
      <c r="D43" s="41" t="b">
        <f>ISNUMBER(C43)</f>
        <v>0</v>
      </c>
      <c r="E43" s="25" t="s">
        <v>65</v>
      </c>
      <c r="F43" s="22" t="s">
        <v>66</v>
      </c>
      <c r="G43" s="22"/>
    </row>
    <row r="44" spans="1:7" ht="31" x14ac:dyDescent="0.35">
      <c r="A44" s="38"/>
      <c r="B44" s="25" t="s">
        <v>91</v>
      </c>
      <c r="C44" s="43">
        <f>SUM(C39:C43)</f>
        <v>0</v>
      </c>
      <c r="D44" s="41" t="b">
        <f>IF(($C$44=SUM($C$39:$C$43)),TRUE,FALSE)</f>
        <v>1</v>
      </c>
      <c r="E44" s="32" t="s">
        <v>260</v>
      </c>
      <c r="F44" s="22" t="s">
        <v>66</v>
      </c>
      <c r="G44" s="22"/>
    </row>
    <row r="45" spans="1:7" ht="31" x14ac:dyDescent="0.35">
      <c r="A45" s="22" t="s">
        <v>93</v>
      </c>
      <c r="B45" s="25" t="s">
        <v>259</v>
      </c>
      <c r="C45" s="44"/>
      <c r="D45" s="44"/>
      <c r="E45" s="44"/>
      <c r="F45" s="44"/>
      <c r="G45" s="22"/>
    </row>
    <row r="46" spans="1:7" x14ac:dyDescent="0.35">
      <c r="A46" s="38"/>
      <c r="B46" s="25" t="s">
        <v>86</v>
      </c>
      <c r="C46" s="43"/>
      <c r="D46" s="41" t="b">
        <f>ISNUMBER(C46)</f>
        <v>0</v>
      </c>
      <c r="E46" s="25" t="s">
        <v>65</v>
      </c>
      <c r="F46" s="22" t="s">
        <v>66</v>
      </c>
      <c r="G46" s="22"/>
    </row>
    <row r="47" spans="1:7" x14ac:dyDescent="0.35">
      <c r="A47" s="38"/>
      <c r="B47" s="25" t="s">
        <v>87</v>
      </c>
      <c r="C47" s="43"/>
      <c r="D47" s="41" t="b">
        <f>ISNUMBER(C47)</f>
        <v>0</v>
      </c>
      <c r="E47" s="25" t="s">
        <v>65</v>
      </c>
      <c r="F47" s="22" t="s">
        <v>66</v>
      </c>
      <c r="G47" s="22"/>
    </row>
    <row r="48" spans="1:7" x14ac:dyDescent="0.35">
      <c r="A48" s="38"/>
      <c r="B48" s="25" t="s">
        <v>88</v>
      </c>
      <c r="C48" s="43"/>
      <c r="D48" s="41" t="b">
        <f>ISNUMBER(C48)</f>
        <v>0</v>
      </c>
      <c r="E48" s="25" t="s">
        <v>65</v>
      </c>
      <c r="F48" s="22" t="s">
        <v>66</v>
      </c>
      <c r="G48" s="22"/>
    </row>
    <row r="49" spans="1:7" x14ac:dyDescent="0.35">
      <c r="A49" s="38"/>
      <c r="B49" s="25" t="s">
        <v>89</v>
      </c>
      <c r="C49" s="43"/>
      <c r="D49" s="41" t="b">
        <f>ISNUMBER(C49)</f>
        <v>0</v>
      </c>
      <c r="E49" s="25" t="s">
        <v>65</v>
      </c>
      <c r="F49" s="22" t="s">
        <v>66</v>
      </c>
      <c r="G49" s="22"/>
    </row>
    <row r="50" spans="1:7" x14ac:dyDescent="0.35">
      <c r="A50" s="38"/>
      <c r="B50" s="25" t="s">
        <v>90</v>
      </c>
      <c r="C50" s="43"/>
      <c r="D50" s="41" t="b">
        <f>ISNUMBER(C50)</f>
        <v>0</v>
      </c>
      <c r="E50" s="25" t="s">
        <v>65</v>
      </c>
      <c r="F50" s="22" t="s">
        <v>66</v>
      </c>
      <c r="G50" s="22"/>
    </row>
    <row r="51" spans="1:7" ht="31" x14ac:dyDescent="0.35">
      <c r="A51" s="38"/>
      <c r="B51" s="25" t="s">
        <v>91</v>
      </c>
      <c r="C51" s="43">
        <f>SUM(C46:C50)</f>
        <v>0</v>
      </c>
      <c r="D51" s="41" t="b">
        <f>IF(($C$51=SUM($C$46:$C$50)),TRUE,FALSE)</f>
        <v>1</v>
      </c>
      <c r="E51" s="32" t="s">
        <v>260</v>
      </c>
      <c r="F51" s="22" t="s">
        <v>66</v>
      </c>
      <c r="G51" s="22"/>
    </row>
    <row r="52" spans="1:7" x14ac:dyDescent="0.35">
      <c r="A52" s="39" t="s">
        <v>94</v>
      </c>
      <c r="B52" s="39" t="s">
        <v>95</v>
      </c>
      <c r="C52" s="40"/>
      <c r="D52" s="40"/>
      <c r="E52" s="40"/>
      <c r="F52" s="40"/>
      <c r="G52" s="22"/>
    </row>
    <row r="53" spans="1:7" ht="31" x14ac:dyDescent="0.35">
      <c r="A53" s="22" t="s">
        <v>96</v>
      </c>
      <c r="B53" s="25" t="s">
        <v>97</v>
      </c>
      <c r="C53" s="44"/>
      <c r="D53" s="44"/>
      <c r="E53" s="44"/>
      <c r="F53" s="44"/>
      <c r="G53" s="22"/>
    </row>
    <row r="54" spans="1:7" x14ac:dyDescent="0.35">
      <c r="A54" s="38"/>
      <c r="B54" s="25" t="s">
        <v>98</v>
      </c>
      <c r="C54" s="43"/>
      <c r="D54" s="41" t="b">
        <f>ISNUMBER(C54)</f>
        <v>0</v>
      </c>
      <c r="E54" s="25" t="s">
        <v>65</v>
      </c>
      <c r="F54" s="22" t="s">
        <v>66</v>
      </c>
      <c r="G54" s="22"/>
    </row>
    <row r="55" spans="1:7" x14ac:dyDescent="0.35">
      <c r="A55" s="38"/>
      <c r="B55" s="25" t="s">
        <v>99</v>
      </c>
      <c r="C55" s="43"/>
      <c r="D55" s="41" t="b">
        <f>ISNUMBER(C55)</f>
        <v>0</v>
      </c>
      <c r="E55" s="25" t="s">
        <v>65</v>
      </c>
      <c r="F55" s="22" t="s">
        <v>66</v>
      </c>
      <c r="G55" s="22"/>
    </row>
    <row r="56" spans="1:7" x14ac:dyDescent="0.35">
      <c r="A56" s="38"/>
      <c r="B56" s="25" t="s">
        <v>100</v>
      </c>
      <c r="C56" s="43"/>
      <c r="D56" s="41" t="b">
        <f>ISNUMBER(C56)</f>
        <v>0</v>
      </c>
      <c r="E56" s="25" t="s">
        <v>65</v>
      </c>
      <c r="F56" s="22" t="s">
        <v>66</v>
      </c>
      <c r="G56" s="22"/>
    </row>
    <row r="57" spans="1:7" x14ac:dyDescent="0.35">
      <c r="A57" s="38"/>
      <c r="B57" s="25" t="s">
        <v>101</v>
      </c>
      <c r="C57" s="43"/>
      <c r="D57" s="41" t="b">
        <f>ISNUMBER(C57)</f>
        <v>0</v>
      </c>
      <c r="E57" s="25" t="s">
        <v>65</v>
      </c>
      <c r="F57" s="22" t="s">
        <v>66</v>
      </c>
      <c r="G57" s="22"/>
    </row>
    <row r="58" spans="1:7" x14ac:dyDescent="0.35">
      <c r="A58" s="38"/>
      <c r="B58" s="25" t="s">
        <v>102</v>
      </c>
      <c r="C58" s="43"/>
      <c r="D58" s="41" t="b">
        <f>ISNUMBER(C58)</f>
        <v>0</v>
      </c>
      <c r="E58" s="25" t="s">
        <v>65</v>
      </c>
      <c r="F58" s="22" t="s">
        <v>66</v>
      </c>
      <c r="G58" s="22"/>
    </row>
    <row r="59" spans="1:7" ht="31" x14ac:dyDescent="0.35">
      <c r="A59" s="38"/>
      <c r="B59" s="25" t="s">
        <v>91</v>
      </c>
      <c r="C59" s="43">
        <f>SUM(C54:C58)</f>
        <v>0</v>
      </c>
      <c r="D59" s="41" t="b">
        <f>IF(($C$59=SUM($C$54:$C$58)),TRUE,FALSE)</f>
        <v>1</v>
      </c>
      <c r="E59" s="32" t="s">
        <v>260</v>
      </c>
      <c r="F59" s="22" t="s">
        <v>66</v>
      </c>
      <c r="G59" s="22"/>
    </row>
    <row r="60" spans="1:7" ht="31" x14ac:dyDescent="0.35">
      <c r="A60" s="22" t="s">
        <v>103</v>
      </c>
      <c r="B60" s="25" t="s">
        <v>264</v>
      </c>
      <c r="C60" s="44"/>
      <c r="D60" s="44"/>
      <c r="E60" s="44"/>
      <c r="F60" s="44"/>
      <c r="G60" s="22"/>
    </row>
    <row r="61" spans="1:7" x14ac:dyDescent="0.35">
      <c r="A61" s="38"/>
      <c r="B61" s="25" t="s">
        <v>98</v>
      </c>
      <c r="C61" s="43"/>
      <c r="D61" s="41" t="b">
        <f>ISNUMBER(C61)</f>
        <v>0</v>
      </c>
      <c r="E61" s="25" t="s">
        <v>65</v>
      </c>
      <c r="F61" s="22" t="s">
        <v>66</v>
      </c>
      <c r="G61" s="22"/>
    </row>
    <row r="62" spans="1:7" x14ac:dyDescent="0.35">
      <c r="A62" s="38"/>
      <c r="B62" s="25" t="s">
        <v>99</v>
      </c>
      <c r="C62" s="43"/>
      <c r="D62" s="41" t="b">
        <f>ISNUMBER(C62)</f>
        <v>0</v>
      </c>
      <c r="E62" s="25" t="s">
        <v>65</v>
      </c>
      <c r="F62" s="22" t="s">
        <v>66</v>
      </c>
      <c r="G62" s="22"/>
    </row>
    <row r="63" spans="1:7" x14ac:dyDescent="0.35">
      <c r="A63" s="38"/>
      <c r="B63" s="25" t="s">
        <v>100</v>
      </c>
      <c r="C63" s="43"/>
      <c r="D63" s="41" t="b">
        <f>ISNUMBER(C63)</f>
        <v>0</v>
      </c>
      <c r="E63" s="25" t="s">
        <v>65</v>
      </c>
      <c r="F63" s="22" t="s">
        <v>66</v>
      </c>
      <c r="G63" s="22"/>
    </row>
    <row r="64" spans="1:7" x14ac:dyDescent="0.35">
      <c r="A64" s="38"/>
      <c r="B64" s="25" t="s">
        <v>101</v>
      </c>
      <c r="C64" s="43"/>
      <c r="D64" s="41" t="b">
        <f>ISNUMBER(C64)</f>
        <v>0</v>
      </c>
      <c r="E64" s="25" t="s">
        <v>65</v>
      </c>
      <c r="F64" s="22" t="s">
        <v>66</v>
      </c>
      <c r="G64" s="22"/>
    </row>
    <row r="65" spans="1:7" x14ac:dyDescent="0.35">
      <c r="A65" s="38"/>
      <c r="B65" s="25" t="s">
        <v>102</v>
      </c>
      <c r="C65" s="43"/>
      <c r="D65" s="41" t="b">
        <f>ISNUMBER(C65)</f>
        <v>0</v>
      </c>
      <c r="E65" s="25" t="s">
        <v>65</v>
      </c>
      <c r="F65" s="22" t="s">
        <v>66</v>
      </c>
      <c r="G65" s="22"/>
    </row>
    <row r="66" spans="1:7" ht="31" x14ac:dyDescent="0.35">
      <c r="A66" s="38"/>
      <c r="B66" s="25" t="s">
        <v>91</v>
      </c>
      <c r="C66" s="43">
        <f>SUM(C61:C65)</f>
        <v>0</v>
      </c>
      <c r="D66" s="41" t="b">
        <f>IF(($C$66=SUM($C$61:$C$65)),TRUE,FALSE)</f>
        <v>1</v>
      </c>
      <c r="E66" s="32" t="s">
        <v>260</v>
      </c>
      <c r="F66" s="22" t="s">
        <v>66</v>
      </c>
      <c r="G66" s="22"/>
    </row>
    <row r="67" spans="1:7" x14ac:dyDescent="0.35">
      <c r="A67" s="39" t="s">
        <v>104</v>
      </c>
      <c r="B67" s="39" t="s">
        <v>105</v>
      </c>
      <c r="C67" s="40"/>
      <c r="D67" s="40"/>
      <c r="E67" s="40"/>
      <c r="F67" s="40"/>
      <c r="G67" s="22"/>
    </row>
    <row r="68" spans="1:7" x14ac:dyDescent="0.35">
      <c r="A68" s="22" t="s">
        <v>106</v>
      </c>
      <c r="B68" s="56" t="s">
        <v>262</v>
      </c>
      <c r="C68" s="44"/>
      <c r="D68" s="44"/>
      <c r="E68" s="44"/>
      <c r="F68" s="44"/>
      <c r="G68" s="22"/>
    </row>
    <row r="69" spans="1:7" ht="31" x14ac:dyDescent="0.35">
      <c r="B69" s="56" t="s">
        <v>261</v>
      </c>
      <c r="C69" s="44"/>
      <c r="D69" s="44"/>
      <c r="E69" s="44"/>
      <c r="F69" s="44"/>
      <c r="G69" s="22"/>
    </row>
    <row r="70" spans="1:7" x14ac:dyDescent="0.35">
      <c r="A70" s="38"/>
      <c r="B70" s="25" t="s">
        <v>107</v>
      </c>
      <c r="C70" s="42"/>
      <c r="D70" s="41" t="b">
        <f t="shared" ref="D70:D75" si="1">ISNUMBER(C70)</f>
        <v>0</v>
      </c>
      <c r="E70" s="25" t="s">
        <v>78</v>
      </c>
      <c r="F70" s="22" t="s">
        <v>45</v>
      </c>
      <c r="G70" s="22"/>
    </row>
    <row r="71" spans="1:7" x14ac:dyDescent="0.35">
      <c r="A71" s="38"/>
      <c r="B71" s="25" t="s">
        <v>108</v>
      </c>
      <c r="C71" s="42"/>
      <c r="D71" s="41" t="b">
        <f t="shared" si="1"/>
        <v>0</v>
      </c>
      <c r="E71" s="25" t="s">
        <v>78</v>
      </c>
      <c r="F71" s="22" t="s">
        <v>45</v>
      </c>
      <c r="G71" s="22"/>
    </row>
    <row r="72" spans="1:7" x14ac:dyDescent="0.35">
      <c r="A72" s="38"/>
      <c r="B72" s="25" t="s">
        <v>109</v>
      </c>
      <c r="C72" s="42"/>
      <c r="D72" s="41" t="b">
        <f t="shared" si="1"/>
        <v>0</v>
      </c>
      <c r="E72" s="25" t="s">
        <v>78</v>
      </c>
      <c r="F72" s="22" t="s">
        <v>45</v>
      </c>
      <c r="G72" s="22"/>
    </row>
    <row r="73" spans="1:7" x14ac:dyDescent="0.35">
      <c r="A73" s="38"/>
      <c r="B73" s="25" t="s">
        <v>110</v>
      </c>
      <c r="C73" s="42"/>
      <c r="D73" s="41" t="b">
        <f t="shared" si="1"/>
        <v>0</v>
      </c>
      <c r="E73" s="25" t="s">
        <v>78</v>
      </c>
      <c r="F73" s="22" t="s">
        <v>45</v>
      </c>
      <c r="G73" s="22"/>
    </row>
    <row r="74" spans="1:7" x14ac:dyDescent="0.35">
      <c r="A74" s="38"/>
      <c r="B74" s="25" t="s">
        <v>111</v>
      </c>
      <c r="C74" s="42"/>
      <c r="D74" s="41" t="b">
        <f t="shared" si="1"/>
        <v>0</v>
      </c>
      <c r="E74" s="25" t="s">
        <v>78</v>
      </c>
      <c r="F74" s="22" t="s">
        <v>45</v>
      </c>
      <c r="G74" s="22"/>
    </row>
    <row r="75" spans="1:7" x14ac:dyDescent="0.35">
      <c r="A75" s="38"/>
      <c r="B75" s="25" t="s">
        <v>112</v>
      </c>
      <c r="C75" s="42"/>
      <c r="D75" s="41" t="b">
        <f t="shared" si="1"/>
        <v>0</v>
      </c>
      <c r="E75" s="25" t="s">
        <v>78</v>
      </c>
      <c r="F75" s="22" t="s">
        <v>45</v>
      </c>
      <c r="G75" s="22"/>
    </row>
    <row r="76" spans="1:7" ht="77.5" x14ac:dyDescent="0.35">
      <c r="A76" s="38"/>
      <c r="B76" s="25" t="s">
        <v>91</v>
      </c>
      <c r="C76" s="42">
        <f>SUM(C70:C75)</f>
        <v>0</v>
      </c>
      <c r="D76" s="41" t="b">
        <f>IF(($C$76=SUM($C$70:$C$74)),TRUE,FALSE)</f>
        <v>1</v>
      </c>
      <c r="E76" s="32" t="s">
        <v>92</v>
      </c>
      <c r="F76" s="22" t="s">
        <v>45</v>
      </c>
      <c r="G76" s="22"/>
    </row>
    <row r="77" spans="1:7" ht="46.5" x14ac:dyDescent="0.35">
      <c r="B77" s="53" t="s">
        <v>115</v>
      </c>
      <c r="C77" s="51"/>
      <c r="D77" s="51"/>
      <c r="E77" s="51"/>
      <c r="F77" s="51"/>
      <c r="G77" s="50"/>
    </row>
    <row r="78" spans="1:7" x14ac:dyDescent="0.35">
      <c r="A78" s="38"/>
      <c r="B78" s="25" t="s">
        <v>107</v>
      </c>
      <c r="C78" s="43">
        <v>10</v>
      </c>
      <c r="D78" s="52" t="b">
        <f t="shared" ref="D78:D83" si="2">ISNUMBER(C78)</f>
        <v>1</v>
      </c>
      <c r="E78" s="25" t="s">
        <v>65</v>
      </c>
      <c r="F78" s="22" t="s">
        <v>66</v>
      </c>
      <c r="G78" s="50"/>
    </row>
    <row r="79" spans="1:7" x14ac:dyDescent="0.35">
      <c r="A79" s="38"/>
      <c r="B79" s="25" t="s">
        <v>108</v>
      </c>
      <c r="C79" s="43"/>
      <c r="D79" s="52" t="b">
        <f t="shared" si="2"/>
        <v>0</v>
      </c>
      <c r="E79" s="25" t="s">
        <v>65</v>
      </c>
      <c r="F79" s="22" t="s">
        <v>66</v>
      </c>
      <c r="G79" s="50"/>
    </row>
    <row r="80" spans="1:7" x14ac:dyDescent="0.35">
      <c r="A80" s="38"/>
      <c r="B80" s="25" t="s">
        <v>109</v>
      </c>
      <c r="C80" s="43"/>
      <c r="D80" s="52" t="b">
        <f t="shared" si="2"/>
        <v>0</v>
      </c>
      <c r="E80" s="25" t="s">
        <v>65</v>
      </c>
      <c r="F80" s="22" t="s">
        <v>66</v>
      </c>
      <c r="G80" s="50"/>
    </row>
    <row r="81" spans="1:7" x14ac:dyDescent="0.35">
      <c r="A81" s="38"/>
      <c r="B81" s="25" t="s">
        <v>110</v>
      </c>
      <c r="C81" s="43"/>
      <c r="D81" s="52" t="b">
        <f t="shared" si="2"/>
        <v>0</v>
      </c>
      <c r="E81" s="25" t="s">
        <v>65</v>
      </c>
      <c r="F81" s="22" t="s">
        <v>66</v>
      </c>
      <c r="G81" s="50"/>
    </row>
    <row r="82" spans="1:7" x14ac:dyDescent="0.35">
      <c r="A82" s="38"/>
      <c r="B82" s="25" t="s">
        <v>111</v>
      </c>
      <c r="C82" s="43"/>
      <c r="D82" s="52" t="b">
        <f t="shared" si="2"/>
        <v>0</v>
      </c>
      <c r="E82" s="25" t="s">
        <v>65</v>
      </c>
      <c r="F82" s="22" t="s">
        <v>66</v>
      </c>
      <c r="G82" s="50"/>
    </row>
    <row r="83" spans="1:7" x14ac:dyDescent="0.35">
      <c r="A83" s="38"/>
      <c r="B83" s="25" t="s">
        <v>112</v>
      </c>
      <c r="C83" s="43"/>
      <c r="D83" s="52" t="b">
        <f t="shared" si="2"/>
        <v>0</v>
      </c>
      <c r="E83" s="25" t="s">
        <v>65</v>
      </c>
      <c r="F83" s="22" t="s">
        <v>66</v>
      </c>
      <c r="G83" s="50"/>
    </row>
    <row r="84" spans="1:7" ht="77.5" x14ac:dyDescent="0.35">
      <c r="A84" s="38"/>
      <c r="B84" s="25" t="s">
        <v>91</v>
      </c>
      <c r="C84" s="43">
        <f>SUM(C78:C83)</f>
        <v>10</v>
      </c>
      <c r="D84" s="52" t="b">
        <f>IF(($C$84=SUM($C$78:$C$83)),TRUE,FALSE)</f>
        <v>1</v>
      </c>
      <c r="E84" s="32" t="s">
        <v>92</v>
      </c>
      <c r="F84" s="50" t="s">
        <v>66</v>
      </c>
      <c r="G84" s="50"/>
    </row>
    <row r="85" spans="1:7" x14ac:dyDescent="0.35">
      <c r="A85" s="38"/>
      <c r="B85" s="56" t="s">
        <v>263</v>
      </c>
      <c r="C85" s="44"/>
      <c r="D85" s="44"/>
      <c r="E85" s="44"/>
      <c r="F85" s="44"/>
      <c r="G85" s="22"/>
    </row>
    <row r="86" spans="1:7" ht="31" x14ac:dyDescent="0.35">
      <c r="A86" s="22" t="s">
        <v>113</v>
      </c>
      <c r="B86" s="53" t="s">
        <v>114</v>
      </c>
      <c r="C86" s="44"/>
      <c r="D86" s="44"/>
      <c r="E86" s="44"/>
      <c r="F86" s="44"/>
      <c r="G86" s="22"/>
    </row>
    <row r="87" spans="1:7" x14ac:dyDescent="0.35">
      <c r="A87" s="38"/>
      <c r="B87" s="25" t="s">
        <v>107</v>
      </c>
      <c r="C87" s="42"/>
      <c r="D87" s="41" t="b">
        <f t="shared" ref="D87:D92" si="3">ISNUMBER(C87)</f>
        <v>0</v>
      </c>
      <c r="E87" s="25" t="s">
        <v>78</v>
      </c>
      <c r="F87" s="22" t="s">
        <v>45</v>
      </c>
      <c r="G87" s="22"/>
    </row>
    <row r="88" spans="1:7" x14ac:dyDescent="0.35">
      <c r="A88" s="38"/>
      <c r="B88" s="25" t="s">
        <v>108</v>
      </c>
      <c r="C88" s="42"/>
      <c r="D88" s="41" t="b">
        <f t="shared" si="3"/>
        <v>0</v>
      </c>
      <c r="E88" s="25" t="s">
        <v>78</v>
      </c>
      <c r="F88" s="22" t="s">
        <v>45</v>
      </c>
      <c r="G88" s="22"/>
    </row>
    <row r="89" spans="1:7" x14ac:dyDescent="0.35">
      <c r="A89" s="38"/>
      <c r="B89" s="25" t="s">
        <v>109</v>
      </c>
      <c r="C89" s="42"/>
      <c r="D89" s="41" t="b">
        <f t="shared" si="3"/>
        <v>0</v>
      </c>
      <c r="E89" s="25" t="s">
        <v>78</v>
      </c>
      <c r="F89" s="22" t="s">
        <v>45</v>
      </c>
      <c r="G89" s="22"/>
    </row>
    <row r="90" spans="1:7" x14ac:dyDescent="0.35">
      <c r="A90" s="38"/>
      <c r="B90" s="25" t="s">
        <v>110</v>
      </c>
      <c r="C90" s="42"/>
      <c r="D90" s="41" t="b">
        <f t="shared" si="3"/>
        <v>0</v>
      </c>
      <c r="E90" s="25" t="s">
        <v>78</v>
      </c>
      <c r="F90" s="22" t="s">
        <v>45</v>
      </c>
      <c r="G90" s="22"/>
    </row>
    <row r="91" spans="1:7" x14ac:dyDescent="0.35">
      <c r="A91" s="38"/>
      <c r="B91" s="25" t="s">
        <v>111</v>
      </c>
      <c r="C91" s="42"/>
      <c r="D91" s="41" t="b">
        <f t="shared" si="3"/>
        <v>0</v>
      </c>
      <c r="E91" s="25" t="s">
        <v>78</v>
      </c>
      <c r="F91" s="22" t="s">
        <v>45</v>
      </c>
      <c r="G91" s="22"/>
    </row>
    <row r="92" spans="1:7" x14ac:dyDescent="0.35">
      <c r="A92" s="38"/>
      <c r="B92" s="25" t="s">
        <v>112</v>
      </c>
      <c r="C92" s="42"/>
      <c r="D92" s="41" t="b">
        <f t="shared" si="3"/>
        <v>0</v>
      </c>
      <c r="E92" s="25" t="s">
        <v>78</v>
      </c>
      <c r="F92" s="22" t="s">
        <v>45</v>
      </c>
      <c r="G92" s="22"/>
    </row>
    <row r="93" spans="1:7" ht="77.5" x14ac:dyDescent="0.35">
      <c r="A93" s="38"/>
      <c r="B93" s="25" t="s">
        <v>91</v>
      </c>
      <c r="C93" s="42">
        <f>SUM(C87:C92)</f>
        <v>0</v>
      </c>
      <c r="D93" s="41" t="b">
        <f>IF(($C$93=SUM($C$87:$C$92)),TRUE,FALSE)</f>
        <v>1</v>
      </c>
      <c r="E93" s="32" t="s">
        <v>92</v>
      </c>
      <c r="F93" s="22" t="s">
        <v>45</v>
      </c>
      <c r="G93" s="22"/>
    </row>
    <row r="94" spans="1:7" ht="46.5" x14ac:dyDescent="0.35">
      <c r="B94" s="53" t="s">
        <v>116</v>
      </c>
      <c r="C94" s="51"/>
      <c r="D94" s="51"/>
      <c r="E94" s="51"/>
      <c r="F94" s="51"/>
      <c r="G94" s="22"/>
    </row>
    <row r="95" spans="1:7" x14ac:dyDescent="0.35">
      <c r="A95" s="38"/>
      <c r="B95" s="25" t="s">
        <v>107</v>
      </c>
      <c r="C95" s="43"/>
      <c r="D95" s="52" t="b">
        <f t="shared" ref="D95:D100" si="4">ISNUMBER(C95)</f>
        <v>0</v>
      </c>
      <c r="E95" s="25" t="s">
        <v>65</v>
      </c>
      <c r="F95" s="22" t="s">
        <v>66</v>
      </c>
      <c r="G95" s="22"/>
    </row>
    <row r="96" spans="1:7" x14ac:dyDescent="0.35">
      <c r="A96" s="38"/>
      <c r="B96" s="25" t="s">
        <v>108</v>
      </c>
      <c r="C96" s="43"/>
      <c r="D96" s="52" t="b">
        <f t="shared" si="4"/>
        <v>0</v>
      </c>
      <c r="E96" s="25" t="s">
        <v>65</v>
      </c>
      <c r="F96" s="22" t="s">
        <v>66</v>
      </c>
      <c r="G96" s="22"/>
    </row>
    <row r="97" spans="1:7" x14ac:dyDescent="0.35">
      <c r="A97" s="38"/>
      <c r="B97" s="25" t="s">
        <v>109</v>
      </c>
      <c r="C97" s="43"/>
      <c r="D97" s="52" t="b">
        <f t="shared" si="4"/>
        <v>0</v>
      </c>
      <c r="E97" s="25" t="s">
        <v>65</v>
      </c>
      <c r="F97" s="22" t="s">
        <v>66</v>
      </c>
      <c r="G97" s="22"/>
    </row>
    <row r="98" spans="1:7" x14ac:dyDescent="0.35">
      <c r="A98" s="38"/>
      <c r="B98" s="25" t="s">
        <v>110</v>
      </c>
      <c r="C98" s="43"/>
      <c r="D98" s="52" t="b">
        <f t="shared" si="4"/>
        <v>0</v>
      </c>
      <c r="E98" s="25" t="s">
        <v>65</v>
      </c>
      <c r="F98" s="22" t="s">
        <v>66</v>
      </c>
      <c r="G98" s="22"/>
    </row>
    <row r="99" spans="1:7" x14ac:dyDescent="0.35">
      <c r="A99" s="38"/>
      <c r="B99" s="25" t="s">
        <v>111</v>
      </c>
      <c r="C99" s="43"/>
      <c r="D99" s="52" t="b">
        <f t="shared" si="4"/>
        <v>0</v>
      </c>
      <c r="E99" s="25" t="s">
        <v>65</v>
      </c>
      <c r="F99" s="22" t="s">
        <v>66</v>
      </c>
      <c r="G99" s="22"/>
    </row>
    <row r="100" spans="1:7" x14ac:dyDescent="0.35">
      <c r="A100" s="38"/>
      <c r="B100" s="25" t="s">
        <v>112</v>
      </c>
      <c r="C100" s="43"/>
      <c r="D100" s="52" t="b">
        <f t="shared" si="4"/>
        <v>0</v>
      </c>
      <c r="E100" s="25" t="s">
        <v>65</v>
      </c>
      <c r="F100" s="22" t="s">
        <v>66</v>
      </c>
      <c r="G100" s="22"/>
    </row>
    <row r="101" spans="1:7" ht="77.5" x14ac:dyDescent="0.35">
      <c r="A101" s="38"/>
      <c r="B101" s="25" t="s">
        <v>91</v>
      </c>
      <c r="C101" s="43">
        <f>SUM(C95:C100)</f>
        <v>0</v>
      </c>
      <c r="D101" s="52" t="b">
        <f>IF(($C$101=SUM($C$95:$C$100)),TRUE,FALSE)</f>
        <v>1</v>
      </c>
      <c r="E101" s="32" t="s">
        <v>92</v>
      </c>
      <c r="F101" s="50" t="s">
        <v>66</v>
      </c>
      <c r="G101" s="50"/>
    </row>
    <row r="102" spans="1:7" x14ac:dyDescent="0.35">
      <c r="A102" s="39" t="s">
        <v>117</v>
      </c>
      <c r="B102" s="39" t="s">
        <v>118</v>
      </c>
      <c r="C102" s="40"/>
      <c r="D102" s="40"/>
      <c r="E102" s="40"/>
      <c r="F102" s="40"/>
      <c r="G102" s="22"/>
    </row>
    <row r="103" spans="1:7" ht="31" x14ac:dyDescent="0.35">
      <c r="A103" s="22" t="s">
        <v>119</v>
      </c>
      <c r="B103" s="25" t="s">
        <v>120</v>
      </c>
      <c r="C103" s="42"/>
      <c r="D103" s="41" t="b">
        <f t="shared" ref="D103:D106" si="5">ISNUMBER(C103)</f>
        <v>0</v>
      </c>
      <c r="E103" s="25" t="s">
        <v>78</v>
      </c>
      <c r="F103" s="22" t="s">
        <v>66</v>
      </c>
      <c r="G103" s="22"/>
    </row>
    <row r="104" spans="1:7" ht="46.5" x14ac:dyDescent="0.35">
      <c r="A104" s="22" t="s">
        <v>121</v>
      </c>
      <c r="B104" s="53" t="s">
        <v>122</v>
      </c>
      <c r="C104" s="42"/>
      <c r="D104" s="41" t="b">
        <f t="shared" si="5"/>
        <v>0</v>
      </c>
      <c r="E104" s="25" t="s">
        <v>78</v>
      </c>
      <c r="F104" s="22" t="s">
        <v>66</v>
      </c>
      <c r="G104" s="22"/>
    </row>
    <row r="105" spans="1:7" ht="46.5" x14ac:dyDescent="0.35">
      <c r="A105" s="22" t="s">
        <v>123</v>
      </c>
      <c r="B105" s="25" t="s">
        <v>124</v>
      </c>
      <c r="C105" s="42"/>
      <c r="D105" s="41" t="b">
        <f t="shared" si="5"/>
        <v>0</v>
      </c>
      <c r="E105" s="25" t="s">
        <v>78</v>
      </c>
      <c r="F105" s="22" t="s">
        <v>66</v>
      </c>
      <c r="G105" s="22"/>
    </row>
    <row r="106" spans="1:7" ht="62" x14ac:dyDescent="0.35">
      <c r="A106" s="22" t="s">
        <v>125</v>
      </c>
      <c r="B106" s="25" t="s">
        <v>126</v>
      </c>
      <c r="C106" s="42"/>
      <c r="D106" s="41" t="b">
        <f t="shared" si="5"/>
        <v>0</v>
      </c>
      <c r="E106" s="25" t="s">
        <v>78</v>
      </c>
      <c r="F106" s="22" t="s">
        <v>66</v>
      </c>
      <c r="G106" s="22"/>
    </row>
    <row r="107" spans="1:7" x14ac:dyDescent="0.35">
      <c r="A107" s="39" t="s">
        <v>127</v>
      </c>
      <c r="B107" s="39" t="s">
        <v>372</v>
      </c>
      <c r="C107" s="40"/>
      <c r="D107" s="40"/>
      <c r="E107" s="40"/>
      <c r="F107" s="40"/>
      <c r="G107" s="22"/>
    </row>
    <row r="108" spans="1:7" ht="62" x14ac:dyDescent="0.35">
      <c r="A108" s="22" t="s">
        <v>128</v>
      </c>
      <c r="B108" s="53" t="s">
        <v>373</v>
      </c>
      <c r="C108" s="31"/>
      <c r="D108" s="36" t="s">
        <v>44</v>
      </c>
      <c r="E108" s="27" t="s">
        <v>129</v>
      </c>
      <c r="F108" s="22" t="s">
        <v>45</v>
      </c>
      <c r="G108" s="22"/>
    </row>
    <row r="109" spans="1:7" ht="77.5" x14ac:dyDescent="0.35">
      <c r="A109" s="22" t="s">
        <v>130</v>
      </c>
      <c r="B109" s="25" t="s">
        <v>374</v>
      </c>
      <c r="C109" s="43"/>
      <c r="D109" s="41" t="b">
        <f>ISNUMBER(C109)</f>
        <v>0</v>
      </c>
      <c r="E109" s="25" t="s">
        <v>131</v>
      </c>
      <c r="F109" s="22" t="s">
        <v>45</v>
      </c>
      <c r="G109" s="22"/>
    </row>
    <row r="110" spans="1:7" ht="77.5" x14ac:dyDescent="0.35">
      <c r="A110" s="22" t="s">
        <v>132</v>
      </c>
      <c r="B110" s="25" t="s">
        <v>133</v>
      </c>
      <c r="C110" s="42"/>
      <c r="D110" s="41" t="b">
        <f>ISNUMBER(C110)</f>
        <v>0</v>
      </c>
      <c r="E110" s="25" t="s">
        <v>134</v>
      </c>
      <c r="F110" s="22" t="s">
        <v>45</v>
      </c>
      <c r="G110" s="22"/>
    </row>
    <row r="111" spans="1:7" ht="189.75" customHeight="1" x14ac:dyDescent="0.35">
      <c r="A111" s="22" t="s">
        <v>135</v>
      </c>
      <c r="B111" s="25" t="s">
        <v>136</v>
      </c>
      <c r="C111" s="43"/>
      <c r="D111" s="41" t="b">
        <f>ISNUMBER(C111)</f>
        <v>0</v>
      </c>
      <c r="E111" s="25" t="s">
        <v>137</v>
      </c>
      <c r="F111" s="22" t="s">
        <v>45</v>
      </c>
      <c r="G111" s="22"/>
    </row>
    <row r="112" spans="1:7" ht="189.75" customHeight="1" x14ac:dyDescent="0.35">
      <c r="A112" s="22" t="s">
        <v>368</v>
      </c>
      <c r="B112" s="25" t="s">
        <v>369</v>
      </c>
      <c r="C112" s="31"/>
      <c r="D112" s="36" t="s">
        <v>44</v>
      </c>
      <c r="E112" s="27" t="s">
        <v>57</v>
      </c>
      <c r="F112" s="22" t="s">
        <v>45</v>
      </c>
      <c r="G112" s="22"/>
    </row>
    <row r="113" spans="1:7" x14ac:dyDescent="0.35">
      <c r="A113" s="39" t="s">
        <v>138</v>
      </c>
      <c r="B113" s="39" t="s">
        <v>139</v>
      </c>
      <c r="C113" s="40"/>
      <c r="D113" s="40"/>
      <c r="E113" s="40"/>
      <c r="F113" s="40"/>
      <c r="G113" s="22"/>
    </row>
    <row r="114" spans="1:7" x14ac:dyDescent="0.35">
      <c r="A114" s="22" t="s">
        <v>140</v>
      </c>
      <c r="B114" s="25" t="s">
        <v>265</v>
      </c>
      <c r="C114" s="40"/>
      <c r="D114" s="40"/>
      <c r="E114" s="40"/>
      <c r="F114" s="40"/>
      <c r="G114" s="22"/>
    </row>
    <row r="115" spans="1:7" x14ac:dyDescent="0.35">
      <c r="B115" s="25" t="s">
        <v>336</v>
      </c>
      <c r="C115" s="43"/>
      <c r="D115" s="41" t="b">
        <f t="shared" ref="D115:D123" si="6">ISNUMBER(C115)</f>
        <v>0</v>
      </c>
      <c r="E115" s="25" t="s">
        <v>65</v>
      </c>
      <c r="F115" s="22" t="s">
        <v>66</v>
      </c>
      <c r="G115" s="22"/>
    </row>
    <row r="116" spans="1:7" x14ac:dyDescent="0.35">
      <c r="B116" s="25" t="s">
        <v>337</v>
      </c>
      <c r="C116" s="43"/>
      <c r="D116" s="41" t="b">
        <f t="shared" si="6"/>
        <v>0</v>
      </c>
      <c r="E116" s="25" t="s">
        <v>65</v>
      </c>
      <c r="F116" s="22" t="s">
        <v>66</v>
      </c>
      <c r="G116" s="22"/>
    </row>
    <row r="117" spans="1:7" ht="31" x14ac:dyDescent="0.35">
      <c r="B117" s="25" t="s">
        <v>338</v>
      </c>
      <c r="C117" s="42">
        <f>SUM(C115:C116)</f>
        <v>0</v>
      </c>
      <c r="D117" s="41" t="b">
        <f>IF(($C$93=SUM($C$87:$C$92)),TRUE,FALSE)</f>
        <v>1</v>
      </c>
      <c r="E117" s="32" t="s">
        <v>266</v>
      </c>
      <c r="F117" s="22" t="s">
        <v>45</v>
      </c>
      <c r="G117" s="22"/>
    </row>
    <row r="118" spans="1:7" ht="31" x14ac:dyDescent="0.35">
      <c r="A118" s="22" t="s">
        <v>141</v>
      </c>
      <c r="B118" s="25" t="s">
        <v>143</v>
      </c>
      <c r="C118" s="43"/>
      <c r="D118" s="41" t="b">
        <f t="shared" si="6"/>
        <v>0</v>
      </c>
      <c r="E118" s="25" t="s">
        <v>65</v>
      </c>
      <c r="F118" s="22" t="s">
        <v>66</v>
      </c>
      <c r="G118" s="22"/>
    </row>
    <row r="119" spans="1:7" ht="31" x14ac:dyDescent="0.35">
      <c r="B119" s="25" t="s">
        <v>144</v>
      </c>
      <c r="C119" s="43"/>
      <c r="D119" s="41" t="b">
        <f t="shared" si="6"/>
        <v>0</v>
      </c>
      <c r="E119" s="25" t="s">
        <v>65</v>
      </c>
      <c r="F119" s="22" t="s">
        <v>66</v>
      </c>
      <c r="G119" s="22"/>
    </row>
    <row r="120" spans="1:7" ht="31" x14ac:dyDescent="0.35">
      <c r="B120" s="25" t="s">
        <v>146</v>
      </c>
      <c r="C120" s="42">
        <f>SUM(C118:C119)</f>
        <v>0</v>
      </c>
      <c r="D120" s="41" t="b">
        <f>IF(($C$93=SUM($C$87:$C$92)),TRUE,FALSE)</f>
        <v>1</v>
      </c>
      <c r="E120" s="32" t="s">
        <v>266</v>
      </c>
      <c r="F120" s="22" t="s">
        <v>45</v>
      </c>
      <c r="G120" s="22"/>
    </row>
    <row r="121" spans="1:7" x14ac:dyDescent="0.35">
      <c r="A121" s="22" t="s">
        <v>142</v>
      </c>
      <c r="B121" s="25" t="s">
        <v>267</v>
      </c>
      <c r="C121" s="40"/>
      <c r="D121" s="40"/>
      <c r="E121" s="40"/>
      <c r="F121" s="40"/>
      <c r="G121" s="22"/>
    </row>
    <row r="122" spans="1:7" ht="31" x14ac:dyDescent="0.35">
      <c r="B122" s="25" t="s">
        <v>268</v>
      </c>
      <c r="C122" s="43"/>
      <c r="D122" s="36" t="s">
        <v>44</v>
      </c>
      <c r="E122" s="57" t="s">
        <v>269</v>
      </c>
      <c r="F122" s="22"/>
      <c r="G122" s="22"/>
    </row>
    <row r="123" spans="1:7" ht="77.5" x14ac:dyDescent="0.35">
      <c r="B123" s="25" t="s">
        <v>147</v>
      </c>
      <c r="C123" s="43"/>
      <c r="D123" s="41" t="b">
        <f t="shared" si="6"/>
        <v>0</v>
      </c>
      <c r="E123" s="25" t="s">
        <v>271</v>
      </c>
      <c r="F123" s="22" t="s">
        <v>66</v>
      </c>
      <c r="G123" s="22"/>
    </row>
    <row r="124" spans="1:7" x14ac:dyDescent="0.35">
      <c r="A124" s="22" t="s">
        <v>272</v>
      </c>
      <c r="B124" s="25" t="s">
        <v>273</v>
      </c>
      <c r="C124" s="40"/>
      <c r="D124" s="40"/>
      <c r="E124" s="40"/>
      <c r="F124" s="40"/>
      <c r="G124" s="22"/>
    </row>
    <row r="125" spans="1:7" ht="46.5" x14ac:dyDescent="0.35">
      <c r="B125" s="25" t="s">
        <v>281</v>
      </c>
      <c r="C125" s="40"/>
      <c r="D125" s="40"/>
      <c r="E125" s="40"/>
      <c r="F125" s="40"/>
      <c r="G125" s="22"/>
    </row>
    <row r="126" spans="1:7" x14ac:dyDescent="0.35">
      <c r="A126" s="38"/>
      <c r="B126" s="25" t="s">
        <v>279</v>
      </c>
      <c r="C126" s="43"/>
      <c r="D126" s="41" t="b">
        <f>ISNUMBER(C126)</f>
        <v>0</v>
      </c>
      <c r="E126" s="25" t="s">
        <v>65</v>
      </c>
      <c r="F126" s="22" t="s">
        <v>66</v>
      </c>
      <c r="G126" s="22"/>
    </row>
    <row r="127" spans="1:7" x14ac:dyDescent="0.35">
      <c r="A127" s="38"/>
      <c r="B127" s="25" t="s">
        <v>280</v>
      </c>
      <c r="C127" s="43"/>
      <c r="D127" s="41" t="b">
        <f>ISNUMBER(C127)</f>
        <v>0</v>
      </c>
      <c r="E127" s="25" t="s">
        <v>65</v>
      </c>
      <c r="F127" s="22" t="s">
        <v>66</v>
      </c>
      <c r="G127" s="22"/>
    </row>
    <row r="128" spans="1:7" ht="31" x14ac:dyDescent="0.35">
      <c r="A128" s="37"/>
      <c r="B128" s="32" t="s">
        <v>274</v>
      </c>
      <c r="C128" s="45">
        <f>SUM(C126:C127)</f>
        <v>0</v>
      </c>
      <c r="D128" s="41" t="b">
        <f>IF(($C$128=SUM($C$126:$C$127)),TRUE,FALSE)</f>
        <v>1</v>
      </c>
      <c r="E128" s="32" t="s">
        <v>148</v>
      </c>
      <c r="F128" s="22" t="s">
        <v>66</v>
      </c>
      <c r="G128" s="22"/>
    </row>
    <row r="129" spans="1:7" x14ac:dyDescent="0.35">
      <c r="A129" s="22" t="s">
        <v>275</v>
      </c>
      <c r="B129" s="25" t="s">
        <v>276</v>
      </c>
      <c r="C129" s="40"/>
      <c r="D129" s="40"/>
      <c r="E129" s="40"/>
      <c r="F129" s="40"/>
      <c r="G129" s="22"/>
    </row>
    <row r="130" spans="1:7" ht="46.5" x14ac:dyDescent="0.35">
      <c r="B130" s="25" t="s">
        <v>282</v>
      </c>
      <c r="C130" s="44"/>
      <c r="D130" s="44"/>
      <c r="E130" s="44"/>
      <c r="F130" s="44"/>
      <c r="G130" s="22"/>
    </row>
    <row r="131" spans="1:7" x14ac:dyDescent="0.35">
      <c r="A131" s="38"/>
      <c r="B131" s="25" t="s">
        <v>277</v>
      </c>
      <c r="C131" s="43"/>
      <c r="D131" s="41" t="b">
        <f>ISNUMBER(C131)</f>
        <v>0</v>
      </c>
      <c r="E131" s="25" t="s">
        <v>65</v>
      </c>
      <c r="F131" s="22" t="s">
        <v>66</v>
      </c>
      <c r="G131" s="22"/>
    </row>
    <row r="132" spans="1:7" x14ac:dyDescent="0.35">
      <c r="A132" s="38"/>
      <c r="B132" s="25" t="s">
        <v>278</v>
      </c>
      <c r="C132" s="43"/>
      <c r="D132" s="41" t="b">
        <f>ISNUMBER(C132)</f>
        <v>0</v>
      </c>
      <c r="E132" s="25" t="s">
        <v>65</v>
      </c>
      <c r="F132" s="22" t="s">
        <v>66</v>
      </c>
      <c r="G132" s="22"/>
    </row>
    <row r="133" spans="1:7" ht="31" x14ac:dyDescent="0.35">
      <c r="A133" s="37"/>
      <c r="B133" s="32" t="s">
        <v>91</v>
      </c>
      <c r="C133" s="45">
        <f>SUM(C131:C132)</f>
        <v>0</v>
      </c>
      <c r="D133" s="41" t="b">
        <f>IF(($C$133=SUM($C$131:$C$132)),TRUE,FALSE)</f>
        <v>1</v>
      </c>
      <c r="E133" s="32" t="s">
        <v>148</v>
      </c>
      <c r="F133" s="22" t="s">
        <v>66</v>
      </c>
      <c r="G133" s="22"/>
    </row>
    <row r="134" spans="1:7" ht="31" x14ac:dyDescent="0.35">
      <c r="A134" s="22" t="s">
        <v>145</v>
      </c>
      <c r="B134" s="25" t="s">
        <v>149</v>
      </c>
      <c r="C134" s="43"/>
      <c r="D134" s="41" t="b">
        <f>ISNUMBER(C134)</f>
        <v>0</v>
      </c>
      <c r="E134" s="25" t="s">
        <v>65</v>
      </c>
      <c r="F134" s="22" t="s">
        <v>45</v>
      </c>
      <c r="G134" s="22"/>
    </row>
    <row r="135" spans="1:7" x14ac:dyDescent="0.35">
      <c r="A135" s="39" t="s">
        <v>41</v>
      </c>
      <c r="B135" s="39" t="s">
        <v>151</v>
      </c>
      <c r="C135" s="40"/>
      <c r="D135" s="40"/>
      <c r="E135" s="40"/>
      <c r="F135" s="40"/>
      <c r="G135" s="22"/>
    </row>
  </sheetData>
  <autoFilter ref="A2:H135" xr:uid="{4C78B61A-2F14-4AF3-B10D-D47C49590712}"/>
  <conditionalFormatting sqref="D3:D9">
    <cfRule type="containsText" dxfId="24" priority="233" operator="containsText" text="TRUE">
      <formula>NOT(ISERROR(SEARCH("TRUE",D3)))</formula>
    </cfRule>
    <cfRule type="containsText" dxfId="23" priority="234" operator="containsText" text="FALSE">
      <formula>NOT(ISERROR(SEARCH("FALSE",D3)))</formula>
    </cfRule>
  </conditionalFormatting>
  <conditionalFormatting sqref="D12 D75:D84">
    <cfRule type="containsText" dxfId="22" priority="254" operator="containsText" text="FALSE">
      <formula>NOT(ISERROR(SEARCH("FALSE",D12)))</formula>
    </cfRule>
  </conditionalFormatting>
  <conditionalFormatting sqref="D15:D28">
    <cfRule type="containsText" dxfId="21" priority="19" operator="containsText" text="TRUE">
      <formula>NOT(ISERROR(SEARCH("TRUE",D15)))</formula>
    </cfRule>
    <cfRule type="containsText" dxfId="20" priority="20" operator="containsText" text="FALSE">
      <formula>NOT(ISERROR(SEARCH("FALSE",D15)))</formula>
    </cfRule>
  </conditionalFormatting>
  <conditionalFormatting sqref="D30:D31">
    <cfRule type="containsText" dxfId="19" priority="17" operator="containsText" text="TRUE">
      <formula>NOT(ISERROR(SEARCH("TRUE",D30)))</formula>
    </cfRule>
    <cfRule type="containsText" dxfId="18" priority="18" operator="containsText" text="FALSE">
      <formula>NOT(ISERROR(SEARCH("FALSE",D30)))</formula>
    </cfRule>
  </conditionalFormatting>
  <conditionalFormatting sqref="D33:D75">
    <cfRule type="containsText" dxfId="17" priority="135" operator="containsText" text="TRUE">
      <formula>NOT(ISERROR(SEARCH("TRUE",D33)))</formula>
    </cfRule>
    <cfRule type="containsText" dxfId="16" priority="136" operator="containsText" text="FALSE">
      <formula>NOT(ISERROR(SEARCH("FALSE",D33)))</formula>
    </cfRule>
  </conditionalFormatting>
  <conditionalFormatting sqref="D75:D84 D12">
    <cfRule type="containsText" dxfId="15" priority="253" operator="containsText" text="TRUE">
      <formula>NOT(ISERROR(SEARCH("TRUE",D12)))</formula>
    </cfRule>
  </conditionalFormatting>
  <conditionalFormatting sqref="D77:D107">
    <cfRule type="containsText" dxfId="14" priority="3" operator="containsText" text="TRUE">
      <formula>NOT(ISERROR(SEARCH("TRUE",D77)))</formula>
    </cfRule>
    <cfRule type="containsText" dxfId="13" priority="4" operator="containsText" text="FALSE">
      <formula>NOT(ISERROR(SEARCH("FALSE",D77)))</formula>
    </cfRule>
  </conditionalFormatting>
  <conditionalFormatting sqref="D109:D111 D113:D121">
    <cfRule type="containsText" dxfId="12" priority="11" operator="containsText" text="TRUE">
      <formula>NOT(ISERROR(SEARCH("TRUE",D109)))</formula>
    </cfRule>
    <cfRule type="containsText" dxfId="11" priority="12" operator="containsText" text="FALSE">
      <formula>NOT(ISERROR(SEARCH("FALSE",D109)))</formula>
    </cfRule>
  </conditionalFormatting>
  <conditionalFormatting sqref="D123:D129">
    <cfRule type="containsText" dxfId="10" priority="7" operator="containsText" text="TRUE">
      <formula>NOT(ISERROR(SEARCH("TRUE",D123)))</formula>
    </cfRule>
    <cfRule type="containsText" dxfId="9" priority="8" operator="containsText" text="FALSE">
      <formula>NOT(ISERROR(SEARCH("FALSE",D123)))</formula>
    </cfRule>
  </conditionalFormatting>
  <conditionalFormatting sqref="D131:D135">
    <cfRule type="containsText" dxfId="8" priority="67" operator="containsText" text="TRUE">
      <formula>NOT(ISERROR(SEARCH("TRUE",D131)))</formula>
    </cfRule>
    <cfRule type="containsText" dxfId="7" priority="68" operator="containsText" text="FALSE">
      <formula>NOT(ISERROR(SEARCH("FALSE",D131)))</formula>
    </cfRule>
  </conditionalFormatting>
  <conditionalFormatting sqref="F3">
    <cfRule type="containsText" dxfId="6" priority="5" operator="containsText" text="TRUE">
      <formula>NOT(ISERROR(SEARCH("TRUE",F3)))</formula>
    </cfRule>
    <cfRule type="containsText" dxfId="5" priority="6" operator="containsText" text="FALSE">
      <formula>NOT(ISERROR(SEARCH("FALSE",F3)))</formula>
    </cfRule>
  </conditionalFormatting>
  <conditionalFormatting sqref="H8:H9">
    <cfRule type="containsText" dxfId="4" priority="31" operator="containsText" text="TRUE">
      <formula>NOT(ISERROR(SEARCH("TRUE",H8)))</formula>
    </cfRule>
    <cfRule type="containsText" dxfId="3" priority="32" operator="containsText" text="FALSE">
      <formula>NOT(ISERROR(SEARCH("FALSE",H8)))</formula>
    </cfRule>
  </conditionalFormatting>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8">
        <x14:dataValidation type="list" showInputMessage="1" showErrorMessage="1" errorTitle="Invalid Entry!" error="Please enter the person to whom  the Director of Development reports" promptTitle="DoD reports to" prompt="To whom does the Director of Development report?" xr:uid="{252C43F0-BE8A-4696-8B50-335D3EB4B880}">
          <x14:formula1>
            <xm:f>Options!$D$2:$D$9</xm:f>
          </x14:formula1>
          <xm:sqref>C10</xm:sqref>
        </x14:dataValidation>
        <x14:dataValidation type="list" showInputMessage="1" showErrorMessage="1" errorTitle="Invalid Entry!" error="Please respond to: Do you have any overseas offices (including staff) responsible for local fundraising?" promptTitle="Overseas offices" prompt="Do you have any overseas offices (including staff) responsible for local fundraising?" xr:uid="{7BC17DCB-63BF-48DF-8CAD-D242063F824E}">
          <x14:formula1>
            <xm:f>Options!$F$2:$F$3</xm:f>
          </x14:formula1>
          <xm:sqref>C11</xm:sqref>
        </x14:dataValidation>
        <x14:dataValidation type="list" showInputMessage="1" showErrorMessage="1" errorTitle="Invalid Entry!" error="Please respond to: Is your institution engaged in clinical medicine?" promptTitle="Clinical medicine" prompt="Is your institution engaged in clinical medicine?" xr:uid="{CBB1A49B-C4E1-4DD9-A5A6-8A6CD46BEBD7}">
          <x14:formula1>
            <xm:f>Options!$H$2:$H$3</xm:f>
          </x14:formula1>
          <xm:sqref>C13</xm:sqref>
        </x14:dataValidation>
        <x14:dataValidation type="list" showInputMessage="1" showErrorMessage="1" errorTitle="Invalid Entry!" error="Please respond to: In what currency will you be reporting your answers?" promptTitle="Reporting currency" prompt="In what currency will you be reporting your answers?" xr:uid="{9389FE7F-9FA9-4122-A079-1F1BA207E111}">
          <x14:formula1>
            <xm:f>Options!$J$2:$J$3</xm:f>
          </x14:formula1>
          <xm:sqref>C14</xm:sqref>
        </x14:dataValidation>
        <x14:dataValidation type="list" showInputMessage="1" showErrorMessage="1" errorTitle="Invalid Entry!" error="Please respond to: What was the source of the largest new pledge secured by your institution in the survey year?" promptTitle="Source Largest New Pledge" prompt="What was the source of the largest new pledge secured by your institution in the survey year?" xr:uid="{E98A14BE-4E68-40F9-894F-7C5F8B65009B}">
          <x14:formula1>
            <xm:f>Options!$L$2:$L$9</xm:f>
          </x14:formula1>
          <xm:sqref>C29</xm:sqref>
        </x14:dataValidation>
        <x14:dataValidation type="list" showInputMessage="1" showErrorMessage="1" errorTitle="Invalid Entry!" error="Please respond to: What was the source of the largest cash gift received by your institution in the survey year?" promptTitle="Source Largest Cash Gift" prompt="What was the source of the largest cash gift received by your institution in the survey year?" xr:uid="{7ED5E31F-FCC0-44AE-810D-CBA8B0586D60}">
          <x14:formula1>
            <xm:f>Options!$N$2:$N$9</xm:f>
          </x14:formula1>
          <xm:sqref>C32</xm:sqref>
        </x14:dataValidation>
        <x14:dataValidation type="list" showInputMessage="1" showErrorMessage="1" errorTitle="Invalid Entry!" error="Please respond to: As at December of the survey year, were you in a capital campaign (including a quiet phase) for the institution as a whole?" promptTitle="Capital Campaign" prompt="As at December of the survey year, were you in a capital campaign (including a quiet phase) for the institution as a whole?" xr:uid="{71BDCCD5-DC47-4579-91DF-0315CDB66092}">
          <x14:formula1>
            <xm:f>Options!$P$2:$P$3</xm:f>
          </x14:formula1>
          <xm:sqref>C108</xm:sqref>
        </x14:dataValidation>
        <x14:dataValidation type="list" showInputMessage="1" showErrorMessage="1" errorTitle="Invalid Entry!" error="Please respond to: Has your institution completed a campaign in the last 5 years?" promptTitle="Completed Campaign (5 years)" prompt="Has your institution completed a campaign in the last 5 years? " xr:uid="{F116B36C-3AB8-4AED-B574-644C17BCF64E}">
          <x14:formula1>
            <xm:f>Options!$F$2:$F$3</xm:f>
          </x14:formula1>
          <xm:sqref>C112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D86B-2F99-4C18-900A-08F0E7056B06}">
  <sheetPr>
    <tabColor rgb="FF92D050"/>
  </sheetPr>
  <dimension ref="A1:G107"/>
  <sheetViews>
    <sheetView zoomScale="70" zoomScaleNormal="70" workbookViewId="0">
      <pane ySplit="1" topLeftCell="A2" activePane="bottomLeft" state="frozen"/>
      <selection pane="bottomLeft" activeCell="G43" sqref="G43"/>
    </sheetView>
  </sheetViews>
  <sheetFormatPr defaultColWidth="5.26953125" defaultRowHeight="14.5" x14ac:dyDescent="0.35"/>
  <cols>
    <col min="1" max="1" width="6.1796875" style="10" bestFit="1" customWidth="1"/>
    <col min="2" max="2" width="74.54296875" style="6" customWidth="1"/>
    <col min="3" max="3" width="42.81640625" style="10" customWidth="1"/>
    <col min="4" max="4" width="15.81640625" style="6" bestFit="1" customWidth="1"/>
    <col min="5" max="5" width="41.1796875" style="6" customWidth="1"/>
    <col min="6" max="6" width="5.26953125" style="6"/>
    <col min="7" max="7" width="19.90625" style="6" customWidth="1"/>
    <col min="8" max="16384" width="5.26953125" style="6"/>
  </cols>
  <sheetData>
    <row r="1" spans="1:7" s="8" customFormat="1" ht="31" x14ac:dyDescent="0.35">
      <c r="A1" s="11" t="s">
        <v>0</v>
      </c>
      <c r="B1" s="7" t="s">
        <v>152</v>
      </c>
      <c r="C1" s="7" t="s">
        <v>153</v>
      </c>
      <c r="D1" s="12" t="s">
        <v>154</v>
      </c>
      <c r="E1" s="7" t="s">
        <v>154</v>
      </c>
    </row>
    <row r="2" spans="1:7" ht="29" x14ac:dyDescent="0.35">
      <c r="A2" s="10">
        <v>1</v>
      </c>
      <c r="B2" s="9" t="s">
        <v>289</v>
      </c>
      <c r="C2" s="10" t="s">
        <v>155</v>
      </c>
      <c r="D2" s="10" t="str">
        <f>IF('2_SurveyValidationWorksheet'!C17&gt;='2_SurveyValidationWorksheet'!C19,"True")</f>
        <v>True</v>
      </c>
      <c r="E2" s="6" t="str">
        <f>IF(D2="True", "Figures submitted are correct. No query raised", "Please check the figures submitted and send updated figures")</f>
        <v>Figures submitted are correct. No query raised</v>
      </c>
      <c r="F2" s="8"/>
    </row>
    <row r="3" spans="1:7" ht="29" x14ac:dyDescent="0.35">
      <c r="A3" s="10">
        <v>2</v>
      </c>
      <c r="B3" s="9" t="s">
        <v>293</v>
      </c>
      <c r="C3" s="10" t="s">
        <v>288</v>
      </c>
      <c r="D3" s="10" t="str">
        <f>IF('2_SurveyValidationWorksheet'!C22&gt;='2_SurveyValidationWorksheet'!C24,"True")</f>
        <v>True</v>
      </c>
      <c r="E3" s="6" t="str">
        <f t="shared" ref="E3:E43" si="0">IF(D3="True", "Figures submitted are correct. No query raised", "Please check the figures submitted and send updated figures")</f>
        <v>Figures submitted are correct. No query raised</v>
      </c>
      <c r="F3" s="8"/>
    </row>
    <row r="4" spans="1:7" ht="29" x14ac:dyDescent="0.35">
      <c r="A4" s="10">
        <v>3</v>
      </c>
      <c r="B4" s="9" t="s">
        <v>290</v>
      </c>
      <c r="C4" s="10" t="s">
        <v>156</v>
      </c>
      <c r="D4" s="10" t="str">
        <f>IF('2_SurveyValidationWorksheet'!C17&gt;='2_SurveyValidationWorksheet'!C26,"True")</f>
        <v>True</v>
      </c>
      <c r="E4" s="6" t="str">
        <f t="shared" si="0"/>
        <v>Figures submitted are correct. No query raised</v>
      </c>
      <c r="F4" s="8"/>
    </row>
    <row r="5" spans="1:7" ht="29" x14ac:dyDescent="0.35">
      <c r="A5" s="10">
        <v>4</v>
      </c>
      <c r="B5" s="9" t="s">
        <v>292</v>
      </c>
      <c r="C5" s="10" t="s">
        <v>291</v>
      </c>
      <c r="D5" s="10" t="str">
        <f>IF('2_SurveyValidationWorksheet'!C17&gt;='2_SurveyValidationWorksheet'!C28,"True")</f>
        <v>True</v>
      </c>
      <c r="E5" s="6" t="str">
        <f t="shared" si="0"/>
        <v>Figures submitted are correct. No query raised</v>
      </c>
      <c r="F5" s="8"/>
    </row>
    <row r="6" spans="1:7" ht="29" x14ac:dyDescent="0.35">
      <c r="A6" s="10">
        <v>5</v>
      </c>
      <c r="B6" s="9" t="s">
        <v>294</v>
      </c>
      <c r="C6" s="10" t="s">
        <v>157</v>
      </c>
      <c r="D6" s="10" t="str">
        <f>IF('2_SurveyValidationWorksheet'!C22&gt;='2_SurveyValidationWorksheet'!C31,"True")</f>
        <v>True</v>
      </c>
      <c r="E6" s="6" t="str">
        <f t="shared" si="0"/>
        <v>Figures submitted are correct. No query raised</v>
      </c>
      <c r="F6" s="8"/>
    </row>
    <row r="7" spans="1:7" ht="29" x14ac:dyDescent="0.35">
      <c r="A7" s="10">
        <v>6</v>
      </c>
      <c r="B7" s="9" t="s">
        <v>295</v>
      </c>
      <c r="C7" s="10" t="s">
        <v>296</v>
      </c>
      <c r="D7" s="10" t="str">
        <f>IF('2_SurveyValidationWorksheet'!C17&gt;=('2_SurveyValidationWorksheet'!C33*1000000),"True")</f>
        <v>True</v>
      </c>
      <c r="E7" s="6" t="str">
        <f t="shared" si="0"/>
        <v>Figures submitted are correct. No query raised</v>
      </c>
      <c r="F7" s="8"/>
    </row>
    <row r="8" spans="1:7" ht="29" x14ac:dyDescent="0.35">
      <c r="A8" s="10">
        <v>7</v>
      </c>
      <c r="B8" s="9" t="s">
        <v>297</v>
      </c>
      <c r="C8" s="10" t="s">
        <v>298</v>
      </c>
      <c r="D8" s="10" t="str">
        <f>IF('2_SurveyValidationWorksheet'!C22&gt;=('2_SurveyValidationWorksheet'!C34*1000000),"True")</f>
        <v>True</v>
      </c>
      <c r="E8" s="6" t="str">
        <f t="shared" si="0"/>
        <v>Figures submitted are correct. No query raised</v>
      </c>
      <c r="F8" s="8"/>
    </row>
    <row r="9" spans="1:7" ht="29" x14ac:dyDescent="0.35">
      <c r="A9" s="10">
        <v>8</v>
      </c>
      <c r="B9" s="9" t="s">
        <v>300</v>
      </c>
      <c r="C9" s="10" t="s">
        <v>299</v>
      </c>
      <c r="D9" s="10" t="str">
        <f>IF('2_SurveyValidationWorksheet'!C17&gt;='2_SurveyValidationWorksheet'!C35,"True")</f>
        <v>True</v>
      </c>
      <c r="E9" s="6" t="str">
        <f t="shared" si="0"/>
        <v>Figures submitted are correct. No query raised</v>
      </c>
      <c r="F9" s="8"/>
    </row>
    <row r="10" spans="1:7" ht="29" x14ac:dyDescent="0.35">
      <c r="A10" s="10">
        <v>9</v>
      </c>
      <c r="B10" s="9" t="s">
        <v>302</v>
      </c>
      <c r="C10" s="10" t="s">
        <v>301</v>
      </c>
      <c r="D10" s="10" t="str">
        <f>IF('2_SurveyValidationWorksheet'!C22&gt;='2_SurveyValidationWorksheet'!C36,"True")</f>
        <v>True</v>
      </c>
      <c r="E10" s="6" t="str">
        <f t="shared" si="0"/>
        <v>Figures submitted are correct. No query raised</v>
      </c>
      <c r="F10" s="8"/>
    </row>
    <row r="11" spans="1:7" ht="29" x14ac:dyDescent="0.35">
      <c r="A11" s="10">
        <v>10</v>
      </c>
      <c r="B11" s="9" t="s">
        <v>303</v>
      </c>
      <c r="C11" s="10" t="s">
        <v>304</v>
      </c>
      <c r="D11" s="10" t="str">
        <f>IF('2_SurveyValidationWorksheet'!C19&gt;='2_SurveyValidationWorksheet'!C24,"True")</f>
        <v>True</v>
      </c>
      <c r="E11" s="6" t="str">
        <f>IF(D11="True", "Figures submitted are correct. No query raised", "Please check the figures submitted and send updated figures")</f>
        <v>Figures submitted are correct. No query raised</v>
      </c>
      <c r="F11" s="8"/>
      <c r="G11" s="58" t="s">
        <v>305</v>
      </c>
    </row>
    <row r="12" spans="1:7" ht="29" x14ac:dyDescent="0.35">
      <c r="A12" s="10">
        <v>11</v>
      </c>
      <c r="B12" s="9" t="s">
        <v>158</v>
      </c>
      <c r="C12" s="10" t="s">
        <v>306</v>
      </c>
      <c r="D12" s="10" t="str">
        <f>IF('2_SurveyValidationWorksheet'!C17=SUM('2_SurveyValidationWorksheet'!C39:C43),"True")</f>
        <v>True</v>
      </c>
      <c r="E12" s="6" t="str">
        <f>IF(D12="True", "Figures submitted are correct. No query raised", "Please check the figures submitted and send updated figures")</f>
        <v>Figures submitted are correct. No query raised</v>
      </c>
      <c r="F12" s="8"/>
    </row>
    <row r="13" spans="1:7" ht="29" x14ac:dyDescent="0.35">
      <c r="A13" s="10">
        <v>12</v>
      </c>
      <c r="B13" s="9" t="s">
        <v>308</v>
      </c>
      <c r="C13" s="10" t="s">
        <v>307</v>
      </c>
      <c r="D13" s="10" t="str">
        <f>IF('2_SurveyValidationWorksheet'!C17='2_SurveyValidationWorksheet'!C44,"True")</f>
        <v>True</v>
      </c>
      <c r="E13" s="6" t="str">
        <f>IF(D13="True", "Figures submitted are correct. No query raised", "Please check the figures submitted and send updated figures")</f>
        <v>Figures submitted are correct. No query raised</v>
      </c>
      <c r="F13" s="8"/>
    </row>
    <row r="14" spans="1:7" x14ac:dyDescent="0.35">
      <c r="A14" s="10">
        <v>13</v>
      </c>
      <c r="B14" s="9" t="s">
        <v>309</v>
      </c>
      <c r="C14" s="10" t="s">
        <v>310</v>
      </c>
      <c r="D14" s="10" t="str">
        <f>IF('2_SurveyValidationWorksheet'!C22=SUM('2_SurveyValidationWorksheet'!C46:C50),"True")</f>
        <v>True</v>
      </c>
      <c r="E14" s="6" t="str">
        <f t="shared" si="0"/>
        <v>Figures submitted are correct. No query raised</v>
      </c>
      <c r="F14" s="8"/>
    </row>
    <row r="15" spans="1:7" ht="29" x14ac:dyDescent="0.35">
      <c r="A15" s="10">
        <v>14</v>
      </c>
      <c r="B15" s="9" t="s">
        <v>311</v>
      </c>
      <c r="C15" s="10" t="s">
        <v>312</v>
      </c>
      <c r="D15" s="10" t="str">
        <f>IF('2_SurveyValidationWorksheet'!C22='2_SurveyValidationWorksheet'!C51,"True")</f>
        <v>True</v>
      </c>
      <c r="E15" s="6" t="str">
        <f>IF(D15="True", "Figures submitted are correct. No query raised", "Please check the figures submitted and send updated figures")</f>
        <v>Figures submitted are correct. No query raised</v>
      </c>
      <c r="F15" s="8"/>
    </row>
    <row r="16" spans="1:7" ht="29" x14ac:dyDescent="0.35">
      <c r="A16" s="10">
        <v>15</v>
      </c>
      <c r="B16" s="9" t="s">
        <v>160</v>
      </c>
      <c r="C16" s="10" t="s">
        <v>313</v>
      </c>
      <c r="D16" s="10" t="str">
        <f>IF('2_SurveyValidationWorksheet'!C17=SUM('2_SurveyValidationWorksheet'!C54:C58),"True")</f>
        <v>True</v>
      </c>
      <c r="E16" s="6" t="str">
        <f t="shared" si="0"/>
        <v>Figures submitted are correct. No query raised</v>
      </c>
      <c r="F16" s="8"/>
    </row>
    <row r="17" spans="1:6" ht="29" x14ac:dyDescent="0.35">
      <c r="A17" s="10">
        <v>16</v>
      </c>
      <c r="B17" s="9" t="s">
        <v>315</v>
      </c>
      <c r="C17" s="10" t="s">
        <v>314</v>
      </c>
      <c r="D17" s="10" t="str">
        <f>IF('2_SurveyValidationWorksheet'!C17='2_SurveyValidationWorksheet'!C59,"True")</f>
        <v>True</v>
      </c>
      <c r="E17" s="6" t="str">
        <f>IF(D17="True", "Figures submitted are correct. No query raised", "Please check the figures submitted and send updated figures")</f>
        <v>Figures submitted are correct. No query raised</v>
      </c>
      <c r="F17" s="8"/>
    </row>
    <row r="18" spans="1:6" ht="29" x14ac:dyDescent="0.35">
      <c r="A18" s="10">
        <v>17</v>
      </c>
      <c r="B18" s="9" t="s">
        <v>316</v>
      </c>
      <c r="C18" s="10" t="s">
        <v>317</v>
      </c>
      <c r="D18" s="10" t="str">
        <f>IF(SUM('2_SurveyValidationWorksheet'!C54:C58)&gt;='2_SurveyValidationWorksheet'!C28,"True")</f>
        <v>True</v>
      </c>
      <c r="E18" s="6" t="str">
        <f>IF(D18="True", "Figures submitted are correct. No query raised", "Please check the figures submitted and send updated figures")</f>
        <v>Figures submitted are correct. No query raised</v>
      </c>
      <c r="F18" s="8"/>
    </row>
    <row r="19" spans="1:6" x14ac:dyDescent="0.35">
      <c r="A19" s="10">
        <v>18</v>
      </c>
      <c r="B19" s="9" t="s">
        <v>318</v>
      </c>
      <c r="C19" s="10" t="s">
        <v>319</v>
      </c>
      <c r="D19" s="10" t="str">
        <f>IF('2_SurveyValidationWorksheet'!C22=SUM('2_SurveyValidationWorksheet'!C61:C65),"True")</f>
        <v>True</v>
      </c>
      <c r="E19" s="6" t="str">
        <f t="shared" si="0"/>
        <v>Figures submitted are correct. No query raised</v>
      </c>
      <c r="F19" s="8"/>
    </row>
    <row r="20" spans="1:6" ht="29" x14ac:dyDescent="0.35">
      <c r="A20" s="10">
        <v>19</v>
      </c>
      <c r="B20" s="9" t="s">
        <v>320</v>
      </c>
      <c r="C20" s="10" t="s">
        <v>323</v>
      </c>
      <c r="D20" s="10" t="str">
        <f>IF('2_SurveyValidationWorksheet'!C22='2_SurveyValidationWorksheet'!C66,"True")</f>
        <v>True</v>
      </c>
      <c r="E20" s="6" t="str">
        <f>IF(D20="True", "Figures submitted are correct. No query raised", "Please check the figures submitted and send updated figures")</f>
        <v>Figures submitted are correct. No query raised</v>
      </c>
      <c r="F20" s="8"/>
    </row>
    <row r="21" spans="1:6" ht="29" x14ac:dyDescent="0.35">
      <c r="A21" s="10">
        <v>20</v>
      </c>
      <c r="B21" s="9" t="s">
        <v>321</v>
      </c>
      <c r="C21" s="10" t="s">
        <v>322</v>
      </c>
      <c r="D21" s="10" t="str">
        <f>IF(SUM('2_SurveyValidationWorksheet'!C61:C65)&gt;='2_SurveyValidationWorksheet'!C31,"True")</f>
        <v>True</v>
      </c>
      <c r="E21" s="6" t="str">
        <f t="shared" si="0"/>
        <v>Figures submitted are correct. No query raised</v>
      </c>
      <c r="F21" s="8"/>
    </row>
    <row r="22" spans="1:6" ht="29" x14ac:dyDescent="0.35">
      <c r="A22" s="10">
        <v>21</v>
      </c>
      <c r="B22" s="9" t="s">
        <v>324</v>
      </c>
      <c r="C22" s="10" t="s">
        <v>325</v>
      </c>
      <c r="D22" s="10" t="b">
        <f>IF('2_SurveyValidationWorksheet'!C17&gt;=SUM('2_SurveyValidationWorksheet'!C78:C83),"True")</f>
        <v>0</v>
      </c>
      <c r="E22" s="6" t="str">
        <f>IF(D22="True", "Figures submitted are correct. No query raised", "Please check the figures submitted and send updated figures")</f>
        <v>Please check the figures submitted and send updated figures</v>
      </c>
      <c r="F22" s="8"/>
    </row>
    <row r="23" spans="1:6" ht="29" x14ac:dyDescent="0.35">
      <c r="A23" s="10">
        <v>22</v>
      </c>
      <c r="B23" s="6" t="s">
        <v>329</v>
      </c>
      <c r="C23" s="10" t="s">
        <v>326</v>
      </c>
      <c r="D23" s="10" t="b">
        <f>IF('2_SurveyValidationWorksheet'!C17&gt;='2_SurveyValidationWorksheet'!C84,"True")</f>
        <v>0</v>
      </c>
      <c r="E23" s="6" t="s">
        <v>159</v>
      </c>
      <c r="F23" s="8"/>
    </row>
    <row r="24" spans="1:6" ht="29" x14ac:dyDescent="0.35">
      <c r="A24" s="10">
        <v>23</v>
      </c>
      <c r="B24" s="9" t="s">
        <v>328</v>
      </c>
      <c r="C24" s="10" t="s">
        <v>327</v>
      </c>
      <c r="D24" s="10" t="str">
        <f>IF('2_SurveyValidationWorksheet'!C22=SUM('2_SurveyValidationWorksheet'!C95:C100),"True")</f>
        <v>True</v>
      </c>
      <c r="E24" s="6" t="str">
        <f>IF(D24="True", "Figures submitted are correct. No query raised", "Please check the figures submitted and send updated figures")</f>
        <v>Figures submitted are correct. No query raised</v>
      </c>
      <c r="F24" s="8"/>
    </row>
    <row r="25" spans="1:6" ht="29" x14ac:dyDescent="0.35">
      <c r="A25" s="10">
        <v>24</v>
      </c>
      <c r="B25" s="6" t="s">
        <v>330</v>
      </c>
      <c r="C25" s="10" t="s">
        <v>331</v>
      </c>
      <c r="D25" s="10" t="str">
        <f>IF('2_SurveyValidationWorksheet'!C22&gt;='2_SurveyValidationWorksheet'!C101,"True")</f>
        <v>True</v>
      </c>
      <c r="E25" s="6" t="s">
        <v>159</v>
      </c>
      <c r="F25" s="8"/>
    </row>
    <row r="26" spans="1:6" x14ac:dyDescent="0.35">
      <c r="A26" s="10">
        <v>25</v>
      </c>
      <c r="B26" s="9" t="s">
        <v>161</v>
      </c>
      <c r="C26" s="10" t="s">
        <v>162</v>
      </c>
      <c r="D26" s="10" t="str">
        <f>IF('2_SurveyValidationWorksheet'!C103&gt;='2_SurveyValidationWorksheet'!C104,"True")</f>
        <v>True</v>
      </c>
      <c r="E26" s="6" t="str">
        <f t="shared" si="0"/>
        <v>Figures submitted are correct. No query raised</v>
      </c>
      <c r="F26" s="8"/>
    </row>
    <row r="27" spans="1:6" x14ac:dyDescent="0.35">
      <c r="A27" s="10">
        <v>26</v>
      </c>
      <c r="B27" s="9" t="s">
        <v>163</v>
      </c>
      <c r="C27" s="10" t="s">
        <v>164</v>
      </c>
      <c r="D27" s="10" t="str">
        <f>IF('2_SurveyValidationWorksheet'!C104&gt;='2_SurveyValidationWorksheet'!C105,"True")</f>
        <v>True</v>
      </c>
      <c r="E27" s="6" t="str">
        <f t="shared" si="0"/>
        <v>Figures submitted are correct. No query raised</v>
      </c>
      <c r="F27" s="8"/>
    </row>
    <row r="28" spans="1:6" x14ac:dyDescent="0.35">
      <c r="A28" s="10">
        <v>27</v>
      </c>
      <c r="B28" s="9" t="s">
        <v>165</v>
      </c>
      <c r="C28" s="10" t="s">
        <v>166</v>
      </c>
      <c r="D28" s="10" t="str">
        <f>IF('2_SurveyValidationWorksheet'!C106&gt;='2_SurveyValidationWorksheet'!C105,"True")</f>
        <v>True</v>
      </c>
      <c r="E28" s="6" t="str">
        <f t="shared" si="0"/>
        <v>Figures submitted are correct. No query raised</v>
      </c>
      <c r="F28" s="8"/>
    </row>
    <row r="29" spans="1:6" ht="29" x14ac:dyDescent="0.35">
      <c r="A29" s="10">
        <v>28</v>
      </c>
      <c r="B29" s="9" t="s">
        <v>333</v>
      </c>
      <c r="C29" s="10" t="s">
        <v>332</v>
      </c>
      <c r="D29" s="10" t="str">
        <f>IF((AND('2_SurveyValidationWorksheet'!C19&gt;0,'2_SurveyValidationWorksheet'!B20&gt;0)), "True", "FALSE")</f>
        <v>FALSE</v>
      </c>
      <c r="E29" s="6" t="str">
        <f t="shared" si="0"/>
        <v>Please check the figures submitted and send updated figures</v>
      </c>
      <c r="F29" s="8"/>
    </row>
    <row r="30" spans="1:6" ht="29" x14ac:dyDescent="0.35">
      <c r="A30" s="10">
        <v>29</v>
      </c>
      <c r="B30" s="9" t="s">
        <v>334</v>
      </c>
      <c r="C30" s="10" t="s">
        <v>335</v>
      </c>
      <c r="D30" s="10" t="str">
        <f>IF((AND('2_SurveyValidationWorksheet'!C24&gt;0,'2_SurveyValidationWorksheet'!C25&gt;0)), "True", "FALSE")</f>
        <v>FALSE</v>
      </c>
      <c r="E30" s="6" t="str">
        <f t="shared" si="0"/>
        <v>Please check the figures submitted and send updated figures</v>
      </c>
      <c r="F30" s="8"/>
    </row>
    <row r="31" spans="1:6" ht="29" x14ac:dyDescent="0.35">
      <c r="A31" s="10">
        <v>30</v>
      </c>
      <c r="B31" s="9" t="s">
        <v>344</v>
      </c>
      <c r="C31" s="10" t="s">
        <v>339</v>
      </c>
      <c r="D31" s="10" t="str">
        <f>IF('2_SurveyValidationWorksheet'!C117=SUM('2_SurveyValidationWorksheet'!C115:C116),"True")</f>
        <v>True</v>
      </c>
      <c r="E31" s="6" t="str">
        <f t="shared" si="0"/>
        <v>Figures submitted are correct. No query raised</v>
      </c>
      <c r="F31" s="8"/>
    </row>
    <row r="32" spans="1:6" ht="29" x14ac:dyDescent="0.35">
      <c r="A32" s="10">
        <v>31</v>
      </c>
      <c r="B32" s="9" t="s">
        <v>340</v>
      </c>
      <c r="C32" s="10" t="s">
        <v>341</v>
      </c>
      <c r="D32" s="10" t="b">
        <f>IF('2_SurveyValidationWorksheet'!C134&gt;'2_SurveyValidationWorksheet'!C117,"True")</f>
        <v>0</v>
      </c>
      <c r="E32" s="6" t="str">
        <f>IF(D32="True", "Figures submitted are correct. No query raised", "Please check the figures submitted and send updated figures")</f>
        <v>Please check the figures submitted and send updated figures</v>
      </c>
      <c r="F32" s="8"/>
    </row>
    <row r="33" spans="1:7" ht="29" x14ac:dyDescent="0.35">
      <c r="A33" s="10">
        <v>32</v>
      </c>
      <c r="B33" s="9" t="s">
        <v>343</v>
      </c>
      <c r="C33" s="10" t="s">
        <v>342</v>
      </c>
      <c r="D33" s="10" t="str">
        <f>IF('2_SurveyValidationWorksheet'!C120=SUM('2_SurveyValidationWorksheet'!C118:C119),"True")</f>
        <v>True</v>
      </c>
      <c r="E33" s="6" t="str">
        <f t="shared" si="0"/>
        <v>Figures submitted are correct. No query raised</v>
      </c>
      <c r="F33" s="8"/>
    </row>
    <row r="34" spans="1:7" ht="29" x14ac:dyDescent="0.35">
      <c r="A34" s="10">
        <v>33</v>
      </c>
      <c r="B34" s="9" t="s">
        <v>345</v>
      </c>
      <c r="C34" s="10" t="s">
        <v>346</v>
      </c>
      <c r="D34" s="10" t="b">
        <f>IF('2_SurveyValidationWorksheet'!C134&gt;'2_SurveyValidationWorksheet'!C120,"True")</f>
        <v>0</v>
      </c>
      <c r="E34" s="6" t="str">
        <f t="shared" si="0"/>
        <v>Please check the figures submitted and send updated figures</v>
      </c>
      <c r="F34" s="8"/>
    </row>
    <row r="35" spans="1:7" ht="29" x14ac:dyDescent="0.35">
      <c r="A35" s="10">
        <v>34</v>
      </c>
      <c r="B35" s="9" t="s">
        <v>347</v>
      </c>
      <c r="C35" s="10" t="s">
        <v>348</v>
      </c>
      <c r="D35" s="10" t="b">
        <f>IF('2_SurveyValidationWorksheet'!C134&gt;'2_SurveyValidationWorksheet'!C123, "True")</f>
        <v>0</v>
      </c>
      <c r="E35" s="6" t="str">
        <f>IF(D35="True", "Figures submitted are correct. No query raised", "Please check the figures submitted and send updated figures")</f>
        <v>Please check the figures submitted and send updated figures</v>
      </c>
      <c r="F35" s="8"/>
    </row>
    <row r="36" spans="1:7" ht="29" x14ac:dyDescent="0.35">
      <c r="A36" s="10">
        <v>35</v>
      </c>
      <c r="B36" s="9" t="s">
        <v>349</v>
      </c>
      <c r="C36" s="10" t="s">
        <v>350</v>
      </c>
      <c r="D36" s="10" t="str">
        <f>IF('2_SurveyValidationWorksheet'!C134&gt;SUM('2_SurveyValidationWorksheet'!C117,'2_SurveyValidationWorksheet'!C120,'2_SurveyValidationWorksheet'!C123), "True", "FALSE")</f>
        <v>FALSE</v>
      </c>
      <c r="E36" s="6" t="str">
        <f>IF(D36="True", "Figures submitted are correct. No query raised", "Please check the figures submitted and send updated figures")</f>
        <v>Please check the figures submitted and send updated figures</v>
      </c>
      <c r="F36" s="8"/>
    </row>
    <row r="37" spans="1:7" ht="29" x14ac:dyDescent="0.35">
      <c r="A37" s="10">
        <v>36</v>
      </c>
      <c r="B37" s="9" t="s">
        <v>351</v>
      </c>
      <c r="C37" s="10" t="s">
        <v>352</v>
      </c>
      <c r="D37" s="10" t="str">
        <f>IF((AND('2_SurveyValidationWorksheet'!C128&gt;0,'2_SurveyValidationWorksheet'!C115&gt;0)), "True", "FALSE")</f>
        <v>FALSE</v>
      </c>
      <c r="E37" s="6" t="str">
        <f t="shared" si="0"/>
        <v>Please check the figures submitted and send updated figures</v>
      </c>
      <c r="F37" s="8"/>
    </row>
    <row r="38" spans="1:7" ht="36.4" customHeight="1" x14ac:dyDescent="0.35">
      <c r="A38" s="10">
        <v>37</v>
      </c>
      <c r="B38" s="9" t="s">
        <v>353</v>
      </c>
      <c r="C38" s="10" t="s">
        <v>354</v>
      </c>
      <c r="D38" s="10" t="str">
        <f>IF((AND('2_SurveyValidationWorksheet'!C133&gt;0,'2_SurveyValidationWorksheet'!C118&gt;0)), "True", "FALSE")</f>
        <v>FALSE</v>
      </c>
      <c r="E38" s="6" t="str">
        <f t="shared" si="0"/>
        <v>Please check the figures submitted and send updated figures</v>
      </c>
      <c r="F38" s="8"/>
      <c r="G38" s="10"/>
    </row>
    <row r="39" spans="1:7" ht="29" x14ac:dyDescent="0.35">
      <c r="A39" s="10">
        <v>38</v>
      </c>
      <c r="B39" s="9" t="s">
        <v>167</v>
      </c>
      <c r="C39" s="10" t="s">
        <v>168</v>
      </c>
      <c r="D39" s="10" t="str">
        <f>IF((AND('2_SurveyValidationWorksheet'!C106&gt;1,'2_SurveyValidationWorksheet'!C17&gt;0)),  "True", "FALSE")</f>
        <v>FALSE</v>
      </c>
      <c r="E39" s="6" t="str">
        <f t="shared" si="0"/>
        <v>Please check the figures submitted and send updated figures</v>
      </c>
      <c r="F39" s="8"/>
    </row>
    <row r="40" spans="1:7" ht="29" x14ac:dyDescent="0.35">
      <c r="A40" s="10">
        <v>39</v>
      </c>
      <c r="B40" s="9" t="s">
        <v>355</v>
      </c>
      <c r="C40" s="10" t="s">
        <v>169</v>
      </c>
      <c r="D40" s="10" t="str">
        <f>IF((AND('2_SurveyValidationWorksheet'!C106&gt;1,'2_SurveyValidationWorksheet'!C22&gt;0)),  "True", "FALSE")</f>
        <v>FALSE</v>
      </c>
      <c r="E40" s="6" t="str">
        <f t="shared" si="0"/>
        <v>Please check the figures submitted and send updated figures</v>
      </c>
      <c r="F40" s="8"/>
    </row>
    <row r="41" spans="1:7" ht="29" x14ac:dyDescent="0.35">
      <c r="A41" s="10">
        <v>40</v>
      </c>
      <c r="B41" s="9" t="s">
        <v>357</v>
      </c>
      <c r="C41" s="10" t="s">
        <v>356</v>
      </c>
      <c r="D41" s="10" t="str">
        <f>IF('2_SurveyValidationWorksheet'!C128=SUM('2_SurveyValidationWorksheet'!C126:C127),"True")</f>
        <v>True</v>
      </c>
      <c r="E41" s="6" t="str">
        <f t="shared" si="0"/>
        <v>Figures submitted are correct. No query raised</v>
      </c>
      <c r="F41" s="8"/>
    </row>
    <row r="42" spans="1:7" ht="34.15" customHeight="1" x14ac:dyDescent="0.35">
      <c r="A42" s="10">
        <v>41</v>
      </c>
      <c r="B42" s="9" t="s">
        <v>358</v>
      </c>
      <c r="C42" s="10" t="s">
        <v>359</v>
      </c>
      <c r="D42" s="10" t="str">
        <f>IF((AND('2_SurveyValidationWorksheet'!C115&gt;0, (SUM('2_SurveyValidationWorksheet'!C128))&gt;0)), "True", "FALSE")</f>
        <v>FALSE</v>
      </c>
      <c r="E42" s="6" t="str">
        <f>IF(D42="True", "Figures submitted are correct. No query raised", "Please check the figures submitted and send updated figures")</f>
        <v>Please check the figures submitted and send updated figures</v>
      </c>
      <c r="F42" s="8"/>
    </row>
    <row r="43" spans="1:7" ht="29" x14ac:dyDescent="0.35">
      <c r="A43" s="10">
        <v>42</v>
      </c>
      <c r="B43" s="9" t="s">
        <v>360</v>
      </c>
      <c r="C43" s="10" t="s">
        <v>361</v>
      </c>
      <c r="D43" s="10" t="str">
        <f>IF('2_SurveyValidationWorksheet'!C129=SUM('2_SurveyValidationWorksheet'!C131:C132),"True")</f>
        <v>True</v>
      </c>
      <c r="E43" s="6" t="str">
        <f t="shared" si="0"/>
        <v>Figures submitted are correct. No query raised</v>
      </c>
      <c r="F43" s="8"/>
    </row>
    <row r="44" spans="1:7" ht="34.15" customHeight="1" x14ac:dyDescent="0.35">
      <c r="A44" s="10">
        <v>43</v>
      </c>
      <c r="B44" s="9" t="s">
        <v>362</v>
      </c>
      <c r="C44" s="10" t="s">
        <v>363</v>
      </c>
      <c r="D44" s="10" t="str">
        <f>IF((AND('2_SurveyValidationWorksheet'!C118&gt;0, (SUM('2_SurveyValidationWorksheet'!C133))&gt;0)), "True", "FALSE")</f>
        <v>FALSE</v>
      </c>
      <c r="E44" s="6" t="str">
        <f>IF(D44="True", "Figures submitted are correct. No query raised", "Please check the figures submitted and send updated figures")</f>
        <v>Please check the figures submitted and send updated figures</v>
      </c>
      <c r="F44" s="8"/>
    </row>
    <row r="45" spans="1:7" x14ac:dyDescent="0.35">
      <c r="F45" s="8"/>
    </row>
    <row r="46" spans="1:7" x14ac:dyDescent="0.35">
      <c r="F46" s="8"/>
    </row>
    <row r="47" spans="1:7" x14ac:dyDescent="0.35">
      <c r="F47" s="8"/>
    </row>
    <row r="48" spans="1:7" x14ac:dyDescent="0.35">
      <c r="F48" s="8"/>
    </row>
    <row r="49" spans="6:6" x14ac:dyDescent="0.35">
      <c r="F49" s="8"/>
    </row>
    <row r="50" spans="6:6" x14ac:dyDescent="0.35">
      <c r="F50" s="8"/>
    </row>
    <row r="51" spans="6:6" x14ac:dyDescent="0.35">
      <c r="F51" s="8"/>
    </row>
    <row r="52" spans="6:6" x14ac:dyDescent="0.35">
      <c r="F52" s="8"/>
    </row>
    <row r="53" spans="6:6" x14ac:dyDescent="0.35">
      <c r="F53" s="8"/>
    </row>
    <row r="54" spans="6:6" x14ac:dyDescent="0.35">
      <c r="F54" s="8"/>
    </row>
    <row r="55" spans="6:6" x14ac:dyDescent="0.35">
      <c r="F55" s="8"/>
    </row>
    <row r="56" spans="6:6" x14ac:dyDescent="0.35">
      <c r="F56" s="8"/>
    </row>
    <row r="57" spans="6:6" x14ac:dyDescent="0.35">
      <c r="F57" s="8"/>
    </row>
    <row r="58" spans="6:6" x14ac:dyDescent="0.35">
      <c r="F58" s="8"/>
    </row>
    <row r="59" spans="6:6" x14ac:dyDescent="0.35">
      <c r="F59" s="8"/>
    </row>
    <row r="60" spans="6:6" x14ac:dyDescent="0.35">
      <c r="F60" s="8"/>
    </row>
    <row r="61" spans="6:6" x14ac:dyDescent="0.35">
      <c r="F61" s="8"/>
    </row>
    <row r="62" spans="6:6" x14ac:dyDescent="0.35">
      <c r="F62" s="8"/>
    </row>
    <row r="63" spans="6:6" x14ac:dyDescent="0.35">
      <c r="F63" s="8"/>
    </row>
    <row r="64" spans="6:6" x14ac:dyDescent="0.35">
      <c r="F64" s="8"/>
    </row>
    <row r="65" spans="6:6" x14ac:dyDescent="0.35">
      <c r="F65" s="8"/>
    </row>
    <row r="66" spans="6:6" x14ac:dyDescent="0.35">
      <c r="F66" s="8"/>
    </row>
    <row r="67" spans="6:6" x14ac:dyDescent="0.35">
      <c r="F67" s="8"/>
    </row>
    <row r="68" spans="6:6" x14ac:dyDescent="0.35">
      <c r="F68" s="8"/>
    </row>
    <row r="69" spans="6:6" x14ac:dyDescent="0.35">
      <c r="F69" s="8"/>
    </row>
    <row r="70" spans="6:6" x14ac:dyDescent="0.35">
      <c r="F70" s="8"/>
    </row>
    <row r="71" spans="6:6" x14ac:dyDescent="0.35">
      <c r="F71" s="8"/>
    </row>
    <row r="72" spans="6:6" x14ac:dyDescent="0.35">
      <c r="F72" s="8"/>
    </row>
    <row r="73" spans="6:6" x14ac:dyDescent="0.35">
      <c r="F73" s="8"/>
    </row>
    <row r="74" spans="6:6" x14ac:dyDescent="0.35">
      <c r="F74" s="8"/>
    </row>
    <row r="75" spans="6:6" x14ac:dyDescent="0.35">
      <c r="F75" s="8"/>
    </row>
    <row r="76" spans="6:6" x14ac:dyDescent="0.35">
      <c r="F76" s="8"/>
    </row>
    <row r="77" spans="6:6" x14ac:dyDescent="0.35">
      <c r="F77" s="8"/>
    </row>
    <row r="78" spans="6:6" x14ac:dyDescent="0.35">
      <c r="F78" s="8"/>
    </row>
    <row r="79" spans="6:6" x14ac:dyDescent="0.35">
      <c r="F79" s="8"/>
    </row>
    <row r="80" spans="6:6" x14ac:dyDescent="0.35">
      <c r="F80" s="8"/>
    </row>
    <row r="81" spans="6:6" x14ac:dyDescent="0.35">
      <c r="F81" s="8"/>
    </row>
    <row r="82" spans="6:6" x14ac:dyDescent="0.35">
      <c r="F82" s="8"/>
    </row>
    <row r="83" spans="6:6" x14ac:dyDescent="0.35">
      <c r="F83" s="8"/>
    </row>
    <row r="84" spans="6:6" x14ac:dyDescent="0.35">
      <c r="F84" s="8"/>
    </row>
    <row r="85" spans="6:6" x14ac:dyDescent="0.35">
      <c r="F85" s="8"/>
    </row>
    <row r="86" spans="6:6" x14ac:dyDescent="0.35">
      <c r="F86" s="8"/>
    </row>
    <row r="87" spans="6:6" x14ac:dyDescent="0.35">
      <c r="F87" s="8"/>
    </row>
    <row r="88" spans="6:6" x14ac:dyDescent="0.35">
      <c r="F88" s="8"/>
    </row>
    <row r="89" spans="6:6" x14ac:dyDescent="0.35">
      <c r="F89" s="8"/>
    </row>
    <row r="90" spans="6:6" x14ac:dyDescent="0.35">
      <c r="F90" s="8"/>
    </row>
    <row r="91" spans="6:6" x14ac:dyDescent="0.35">
      <c r="F91" s="8"/>
    </row>
    <row r="92" spans="6:6" x14ac:dyDescent="0.35">
      <c r="F92" s="8"/>
    </row>
    <row r="93" spans="6:6" x14ac:dyDescent="0.35">
      <c r="F93" s="8"/>
    </row>
    <row r="94" spans="6:6" x14ac:dyDescent="0.35">
      <c r="F94" s="8"/>
    </row>
    <row r="95" spans="6:6" x14ac:dyDescent="0.35">
      <c r="F95" s="8"/>
    </row>
    <row r="96" spans="6:6" x14ac:dyDescent="0.35">
      <c r="F96" s="8"/>
    </row>
    <row r="97" spans="6:6" x14ac:dyDescent="0.35">
      <c r="F97" s="8"/>
    </row>
    <row r="98" spans="6:6" x14ac:dyDescent="0.35">
      <c r="F98" s="8"/>
    </row>
    <row r="99" spans="6:6" x14ac:dyDescent="0.35">
      <c r="F99" s="8"/>
    </row>
    <row r="100" spans="6:6" x14ac:dyDescent="0.35">
      <c r="F100" s="8"/>
    </row>
    <row r="101" spans="6:6" x14ac:dyDescent="0.35">
      <c r="F101" s="8"/>
    </row>
    <row r="102" spans="6:6" x14ac:dyDescent="0.35">
      <c r="F102" s="8"/>
    </row>
    <row r="103" spans="6:6" x14ac:dyDescent="0.35">
      <c r="F103" s="8"/>
    </row>
    <row r="104" spans="6:6" x14ac:dyDescent="0.35">
      <c r="F104" s="8"/>
    </row>
    <row r="105" spans="6:6" x14ac:dyDescent="0.35">
      <c r="F105" s="8"/>
    </row>
    <row r="106" spans="6:6" x14ac:dyDescent="0.35">
      <c r="F106" s="8"/>
    </row>
    <row r="107" spans="6:6" x14ac:dyDescent="0.35">
      <c r="F107" s="8"/>
    </row>
  </sheetData>
  <conditionalFormatting sqref="D1">
    <cfRule type="containsText" dxfId="2" priority="2" operator="containsText" text="TRUE">
      <formula>NOT(ISERROR(SEARCH("TRUE",D1)))</formula>
    </cfRule>
  </conditionalFormatting>
  <conditionalFormatting sqref="D1:D44">
    <cfRule type="containsText" dxfId="1" priority="3" operator="containsText" text="FALSE">
      <formula>NOT(ISERROR(SEARCH("FALSE",D1)))</formula>
    </cfRule>
  </conditionalFormatting>
  <conditionalFormatting sqref="D2:D44">
    <cfRule type="containsText" dxfId="0" priority="5" operator="containsText" text="True">
      <formula>NOT(ISERROR(SEARCH("True",D2)))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F2F6-6541-4688-885B-B322D47B948B}">
  <dimension ref="B1:P51"/>
  <sheetViews>
    <sheetView topLeftCell="G1" workbookViewId="0">
      <pane ySplit="1" topLeftCell="A2" activePane="bottomLeft" state="frozen"/>
      <selection pane="bottomLeft" activeCell="K7" sqref="K7"/>
    </sheetView>
  </sheetViews>
  <sheetFormatPr defaultRowHeight="14.5" x14ac:dyDescent="0.35"/>
  <cols>
    <col min="2" max="2" width="33.453125" bestFit="1" customWidth="1"/>
    <col min="4" max="4" width="48.453125" customWidth="1"/>
    <col min="6" max="6" width="67.54296875" customWidth="1"/>
    <col min="7" max="7" width="9.1796875" customWidth="1"/>
    <col min="8" max="8" width="45.81640625" customWidth="1"/>
    <col min="10" max="10" width="50.1796875" customWidth="1"/>
    <col min="12" max="12" width="67.54296875" customWidth="1"/>
    <col min="14" max="14" width="67.54296875" customWidth="1"/>
    <col min="16" max="16" width="67.54296875" customWidth="1"/>
  </cols>
  <sheetData>
    <row r="1" spans="2:16" x14ac:dyDescent="0.35">
      <c r="B1" t="s">
        <v>170</v>
      </c>
      <c r="D1" t="s">
        <v>171</v>
      </c>
      <c r="F1" t="s">
        <v>172</v>
      </c>
      <c r="H1" t="s">
        <v>173</v>
      </c>
      <c r="J1" t="s">
        <v>174</v>
      </c>
      <c r="L1" t="s">
        <v>175</v>
      </c>
      <c r="N1" t="s">
        <v>176</v>
      </c>
      <c r="P1" t="s">
        <v>177</v>
      </c>
    </row>
    <row r="2" spans="2:16" x14ac:dyDescent="0.35">
      <c r="B2" s="1" t="s">
        <v>178</v>
      </c>
      <c r="D2" t="s">
        <v>179</v>
      </c>
      <c r="F2" t="s">
        <v>66</v>
      </c>
      <c r="H2" t="s">
        <v>66</v>
      </c>
      <c r="J2" t="s">
        <v>180</v>
      </c>
      <c r="L2" t="s">
        <v>181</v>
      </c>
      <c r="N2" t="s">
        <v>181</v>
      </c>
      <c r="P2" t="s">
        <v>66</v>
      </c>
    </row>
    <row r="3" spans="2:16" x14ac:dyDescent="0.35">
      <c r="B3" s="1" t="s">
        <v>182</v>
      </c>
      <c r="D3" t="s">
        <v>183</v>
      </c>
      <c r="F3" t="s">
        <v>45</v>
      </c>
      <c r="H3" t="s">
        <v>45</v>
      </c>
      <c r="J3" t="s">
        <v>184</v>
      </c>
      <c r="L3" t="s">
        <v>185</v>
      </c>
      <c r="N3" t="s">
        <v>186</v>
      </c>
      <c r="P3" t="s">
        <v>45</v>
      </c>
    </row>
    <row r="4" spans="2:16" x14ac:dyDescent="0.35">
      <c r="B4" s="1" t="s">
        <v>187</v>
      </c>
      <c r="D4" t="s">
        <v>188</v>
      </c>
      <c r="L4" t="s">
        <v>189</v>
      </c>
      <c r="N4" t="s">
        <v>185</v>
      </c>
    </row>
    <row r="5" spans="2:16" x14ac:dyDescent="0.35">
      <c r="B5" s="1" t="s">
        <v>190</v>
      </c>
      <c r="D5" t="s">
        <v>191</v>
      </c>
      <c r="L5" t="s">
        <v>101</v>
      </c>
      <c r="N5" t="s">
        <v>192</v>
      </c>
    </row>
    <row r="6" spans="2:16" x14ac:dyDescent="0.35">
      <c r="B6" s="1" t="s">
        <v>193</v>
      </c>
      <c r="D6" t="s">
        <v>194</v>
      </c>
      <c r="L6" t="s">
        <v>195</v>
      </c>
      <c r="N6" t="s">
        <v>189</v>
      </c>
    </row>
    <row r="7" spans="2:16" x14ac:dyDescent="0.35">
      <c r="B7" s="1" t="s">
        <v>196</v>
      </c>
      <c r="D7" t="s">
        <v>197</v>
      </c>
      <c r="L7" t="s">
        <v>198</v>
      </c>
      <c r="N7" t="s">
        <v>101</v>
      </c>
    </row>
    <row r="8" spans="2:16" x14ac:dyDescent="0.35">
      <c r="B8" s="1" t="s">
        <v>199</v>
      </c>
      <c r="D8" t="s">
        <v>200</v>
      </c>
      <c r="N8" t="s">
        <v>195</v>
      </c>
    </row>
    <row r="9" spans="2:16" x14ac:dyDescent="0.35">
      <c r="B9" s="1" t="s">
        <v>201</v>
      </c>
      <c r="D9" t="s">
        <v>202</v>
      </c>
      <c r="N9" t="s">
        <v>198</v>
      </c>
    </row>
    <row r="10" spans="2:16" x14ac:dyDescent="0.35">
      <c r="B10" s="1" t="s">
        <v>203</v>
      </c>
    </row>
    <row r="11" spans="2:16" x14ac:dyDescent="0.35">
      <c r="B11" s="1" t="s">
        <v>204</v>
      </c>
    </row>
    <row r="12" spans="2:16" x14ac:dyDescent="0.35">
      <c r="B12" s="1" t="s">
        <v>205</v>
      </c>
    </row>
    <row r="13" spans="2:16" x14ac:dyDescent="0.35">
      <c r="B13" s="1" t="s">
        <v>206</v>
      </c>
    </row>
    <row r="14" spans="2:16" x14ac:dyDescent="0.35">
      <c r="B14" s="1" t="s">
        <v>207</v>
      </c>
    </row>
    <row r="15" spans="2:16" x14ac:dyDescent="0.35">
      <c r="B15" s="1" t="s">
        <v>208</v>
      </c>
    </row>
    <row r="16" spans="2:16" x14ac:dyDescent="0.35">
      <c r="B16" s="1" t="s">
        <v>209</v>
      </c>
    </row>
    <row r="17" spans="2:2" x14ac:dyDescent="0.35">
      <c r="B17" s="1" t="s">
        <v>210</v>
      </c>
    </row>
    <row r="18" spans="2:2" x14ac:dyDescent="0.35">
      <c r="B18" s="1" t="s">
        <v>211</v>
      </c>
    </row>
    <row r="19" spans="2:2" x14ac:dyDescent="0.35">
      <c r="B19" s="1" t="s">
        <v>212</v>
      </c>
    </row>
    <row r="20" spans="2:2" x14ac:dyDescent="0.35">
      <c r="B20" s="1" t="s">
        <v>213</v>
      </c>
    </row>
    <row r="21" spans="2:2" x14ac:dyDescent="0.35">
      <c r="B21" s="1" t="s">
        <v>214</v>
      </c>
    </row>
    <row r="22" spans="2:2" x14ac:dyDescent="0.35">
      <c r="B22" s="1" t="s">
        <v>215</v>
      </c>
    </row>
    <row r="23" spans="2:2" x14ac:dyDescent="0.35">
      <c r="B23" s="1" t="s">
        <v>216</v>
      </c>
    </row>
    <row r="24" spans="2:2" x14ac:dyDescent="0.35">
      <c r="B24" s="1" t="s">
        <v>217</v>
      </c>
    </row>
    <row r="25" spans="2:2" x14ac:dyDescent="0.35">
      <c r="B25" s="1" t="s">
        <v>218</v>
      </c>
    </row>
    <row r="26" spans="2:2" x14ac:dyDescent="0.35">
      <c r="B26" s="1" t="s">
        <v>219</v>
      </c>
    </row>
    <row r="27" spans="2:2" x14ac:dyDescent="0.35">
      <c r="B27" s="1" t="s">
        <v>220</v>
      </c>
    </row>
    <row r="28" spans="2:2" x14ac:dyDescent="0.35">
      <c r="B28" s="1" t="s">
        <v>221</v>
      </c>
    </row>
    <row r="29" spans="2:2" x14ac:dyDescent="0.35">
      <c r="B29" s="1" t="s">
        <v>222</v>
      </c>
    </row>
    <row r="30" spans="2:2" x14ac:dyDescent="0.35">
      <c r="B30" s="1" t="s">
        <v>223</v>
      </c>
    </row>
    <row r="31" spans="2:2" x14ac:dyDescent="0.35">
      <c r="B31" s="1" t="s">
        <v>224</v>
      </c>
    </row>
    <row r="32" spans="2:2" x14ac:dyDescent="0.35">
      <c r="B32" s="1" t="s">
        <v>225</v>
      </c>
    </row>
    <row r="33" spans="2:2" x14ac:dyDescent="0.35">
      <c r="B33" s="1" t="s">
        <v>226</v>
      </c>
    </row>
    <row r="34" spans="2:2" x14ac:dyDescent="0.35">
      <c r="B34" s="1" t="s">
        <v>227</v>
      </c>
    </row>
    <row r="35" spans="2:2" x14ac:dyDescent="0.35">
      <c r="B35" s="1" t="s">
        <v>228</v>
      </c>
    </row>
    <row r="36" spans="2:2" x14ac:dyDescent="0.35">
      <c r="B36" s="1" t="s">
        <v>229</v>
      </c>
    </row>
    <row r="37" spans="2:2" x14ac:dyDescent="0.35">
      <c r="B37" s="1" t="s">
        <v>230</v>
      </c>
    </row>
    <row r="38" spans="2:2" x14ac:dyDescent="0.35">
      <c r="B38" s="1" t="s">
        <v>231</v>
      </c>
    </row>
    <row r="39" spans="2:2" x14ac:dyDescent="0.35">
      <c r="B39" s="1" t="s">
        <v>232</v>
      </c>
    </row>
    <row r="40" spans="2:2" x14ac:dyDescent="0.35">
      <c r="B40" s="1" t="s">
        <v>233</v>
      </c>
    </row>
    <row r="41" spans="2:2" x14ac:dyDescent="0.35">
      <c r="B41" s="1" t="s">
        <v>234</v>
      </c>
    </row>
    <row r="42" spans="2:2" x14ac:dyDescent="0.35">
      <c r="B42" s="1" t="s">
        <v>235</v>
      </c>
    </row>
    <row r="43" spans="2:2" x14ac:dyDescent="0.35">
      <c r="B43" s="1" t="s">
        <v>236</v>
      </c>
    </row>
    <row r="44" spans="2:2" x14ac:dyDescent="0.35">
      <c r="B44" s="1" t="s">
        <v>237</v>
      </c>
    </row>
    <row r="45" spans="2:2" x14ac:dyDescent="0.35">
      <c r="B45" s="1" t="s">
        <v>238</v>
      </c>
    </row>
    <row r="46" spans="2:2" x14ac:dyDescent="0.35">
      <c r="B46" s="1" t="s">
        <v>239</v>
      </c>
    </row>
    <row r="47" spans="2:2" x14ac:dyDescent="0.35">
      <c r="B47" s="1" t="s">
        <v>240</v>
      </c>
    </row>
    <row r="48" spans="2:2" x14ac:dyDescent="0.35">
      <c r="B48" s="1" t="s">
        <v>241</v>
      </c>
    </row>
    <row r="49" spans="2:2" x14ac:dyDescent="0.35">
      <c r="B49" s="1" t="s">
        <v>242</v>
      </c>
    </row>
    <row r="50" spans="2:2" x14ac:dyDescent="0.35">
      <c r="B50" s="1" t="s">
        <v>243</v>
      </c>
    </row>
    <row r="51" spans="2:2" x14ac:dyDescent="0.35">
      <c r="B51" s="1"/>
    </row>
  </sheetData>
  <pageMargins left="0.7" right="0.7" top="0.75" bottom="0.75" header="0.3" footer="0.3"/>
  <tableParts count="8">
    <tablePart r:id="rId1"/>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5566d0-3094-4311-aecb-390b1d9b8fad">
      <Terms xmlns="http://schemas.microsoft.com/office/infopath/2007/PartnerControls"/>
    </lcf76f155ced4ddcb4097134ff3c332f>
    <time xmlns="765566d0-3094-4311-aecb-390b1d9b8fad" xsi:nil="true"/>
    <TaxCatchAll xmlns="1a63bf82-e28e-45a0-8767-d7226d54d65a"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BD13875DE3CC498378DA1A8600A4A1" ma:contentTypeVersion="21" ma:contentTypeDescription="Create a new document." ma:contentTypeScope="" ma:versionID="699e3dfc385a0353a47dbb3ee935ca93">
  <xsd:schema xmlns:xsd="http://www.w3.org/2001/XMLSchema" xmlns:xs="http://www.w3.org/2001/XMLSchema" xmlns:p="http://schemas.microsoft.com/office/2006/metadata/properties" xmlns:ns1="http://schemas.microsoft.com/sharepoint/v3" xmlns:ns2="765566d0-3094-4311-aecb-390b1d9b8fad" xmlns:ns3="1a63bf82-e28e-45a0-8767-d7226d54d65a" targetNamespace="http://schemas.microsoft.com/office/2006/metadata/properties" ma:root="true" ma:fieldsID="e93ca5a3d50d75229860f9224e5d492e" ns1:_="" ns2:_="" ns3:_="">
    <xsd:import namespace="http://schemas.microsoft.com/sharepoint/v3"/>
    <xsd:import namespace="765566d0-3094-4311-aecb-390b1d9b8fad"/>
    <xsd:import namespace="1a63bf82-e28e-45a0-8767-d7226d54d6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time"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5566d0-3094-4311-aecb-390b1d9b8f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time" ma:index="21" nillable="true" ma:displayName="time" ma:format="DateOnly" ma:internalName="tim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15a5de6-f4ef-416e-97a3-0ceeebde58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63bf82-e28e-45a0-8767-d7226d54d6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d94447c-c8da-47e3-a9b4-765baf9f3fc2}" ma:internalName="TaxCatchAll" ma:showField="CatchAllData" ma:web="1a63bf82-e28e-45a0-8767-d7226d54d6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BACBBE-E8DD-4B48-BF62-F3C527389A37}">
  <ds:schemaRefs>
    <ds:schemaRef ds:uri="http://schemas.microsoft.com/sharepoint/v3/contenttype/forms"/>
  </ds:schemaRefs>
</ds:datastoreItem>
</file>

<file path=customXml/itemProps2.xml><?xml version="1.0" encoding="utf-8"?>
<ds:datastoreItem xmlns:ds="http://schemas.openxmlformats.org/officeDocument/2006/customXml" ds:itemID="{5F4E6EA9-85F6-4220-BE78-50791F0A1B04}">
  <ds:schemaRefs>
    <ds:schemaRef ds:uri="http://schemas.microsoft.com/office/2006/metadata/properties"/>
    <ds:schemaRef ds:uri="http://schemas.microsoft.com/office/infopath/2007/PartnerControls"/>
    <ds:schemaRef ds:uri="765566d0-3094-4311-aecb-390b1d9b8fad"/>
    <ds:schemaRef ds:uri="1a63bf82-e28e-45a0-8767-d7226d54d65a"/>
    <ds:schemaRef ds:uri="http://schemas.microsoft.com/sharepoint/v3"/>
  </ds:schemaRefs>
</ds:datastoreItem>
</file>

<file path=customXml/itemProps3.xml><?xml version="1.0" encoding="utf-8"?>
<ds:datastoreItem xmlns:ds="http://schemas.openxmlformats.org/officeDocument/2006/customXml" ds:itemID="{E85FDE16-273F-4649-B8D3-FEB7B1504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5566d0-3094-4311-aecb-390b1d9b8fad"/>
    <ds:schemaRef ds:uri="1a63bf82-e28e-45a0-8767-d7226d54d6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1_Instructions-ReadThisFirst</vt:lpstr>
      <vt:lpstr>2_SurveyValidationWorksheet</vt:lpstr>
      <vt:lpstr>3_ValidationChecks</vt:lpstr>
      <vt:lpstr>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Divya Krishnaswamy</dc:creator>
  <cp:keywords/>
  <dc:description/>
  <cp:lastModifiedBy>Fiona South</cp:lastModifiedBy>
  <cp:revision/>
  <dcterms:created xsi:type="dcterms:W3CDTF">2020-02-07T11:45:11Z</dcterms:created>
  <dcterms:modified xsi:type="dcterms:W3CDTF">2026-03-11T06:32:20Z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0x01010088BD13875DE3CC498378DA1A8600A4A1</vt:lpwstr>
  </property>
  <property fmtid="{D5CDD505-2E9C-101B-9397-08002B2CF9AE}" pid="3" name="MediaServiceImageTags">
    <vt:lpwstr/>
  </property>
</Properties>
</file>